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125" windowHeight="11520"/>
  </bookViews>
  <sheets>
    <sheet name="Plot C" sheetId="4" r:id="rId1"/>
    <sheet name="Plot" sheetId="3" r:id="rId2"/>
    <sheet name="Summer" sheetId="1" r:id="rId3"/>
    <sheet name="Winter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BC25" i="2"/>
  <c r="D24" i="4" s="1"/>
  <c r="BB26" i="2"/>
  <c r="H21" i="4" s="1"/>
  <c r="BC26" i="2"/>
  <c r="H24" i="4" s="1"/>
  <c r="BC27" i="2"/>
  <c r="L24" i="4" s="1"/>
  <c r="BB27" i="2"/>
  <c r="L21" i="4" s="1"/>
  <c r="BB25" i="2"/>
  <c r="D21" i="4" s="1"/>
  <c r="BB25" i="1"/>
  <c r="C21" i="4" s="1"/>
  <c r="BC25" i="1"/>
  <c r="C24" i="4" s="1"/>
  <c r="BB26" i="1"/>
  <c r="BC26" i="1"/>
  <c r="G24" i="4" s="1"/>
  <c r="BB27" i="1"/>
  <c r="K21" i="4" s="1"/>
  <c r="BC27" i="1"/>
  <c r="K24" i="4" s="1"/>
  <c r="L29" i="3" l="1"/>
  <c r="H29" i="3"/>
  <c r="D39" i="3"/>
  <c r="D29" i="3"/>
  <c r="C39" i="3"/>
  <c r="G39" i="3"/>
  <c r="K39" i="3"/>
  <c r="L39" i="3"/>
  <c r="H39" i="3"/>
  <c r="K29" i="3"/>
  <c r="G29" i="3"/>
  <c r="C29" i="3"/>
  <c r="B4" i="2" l="1"/>
  <c r="B4" i="1"/>
  <c r="B5" i="2" l="1"/>
  <c r="B5" i="1"/>
  <c r="B6" i="2" l="1"/>
  <c r="B6" i="1"/>
  <c r="B7" i="2" l="1"/>
  <c r="B7" i="1"/>
  <c r="B8" i="2" l="1"/>
  <c r="B8" i="1"/>
  <c r="BI25" i="1" l="1"/>
  <c r="C35" i="4" s="1"/>
  <c r="BM25" i="1"/>
  <c r="C39" i="4" s="1"/>
  <c r="BK25" i="1"/>
  <c r="C37" i="4" s="1"/>
  <c r="BL25" i="1"/>
  <c r="C38" i="4" s="1"/>
  <c r="BJ25" i="1"/>
  <c r="C36" i="4" s="1"/>
  <c r="BI25" i="2"/>
  <c r="D35" i="4" s="1"/>
  <c r="BM25" i="2"/>
  <c r="D39" i="4" s="1"/>
  <c r="BK25" i="2"/>
  <c r="D37" i="4" s="1"/>
  <c r="BL25" i="2"/>
  <c r="D38" i="4" s="1"/>
  <c r="BJ25" i="2"/>
  <c r="D36" i="4" s="1"/>
  <c r="BF25" i="1"/>
  <c r="C31" i="4" s="1"/>
  <c r="BQ25" i="1"/>
  <c r="C44" i="4" s="1"/>
  <c r="BD25" i="1"/>
  <c r="C29" i="4" s="1"/>
  <c r="BH25" i="1"/>
  <c r="C34" i="4" s="1"/>
  <c r="BO25" i="1"/>
  <c r="C41" i="4" s="1"/>
  <c r="BE25" i="1"/>
  <c r="C30" i="4" s="1"/>
  <c r="BP25" i="1"/>
  <c r="C43" i="4" s="1"/>
  <c r="BN25" i="1"/>
  <c r="C40" i="4" s="1"/>
  <c r="BG25" i="1"/>
  <c r="C32" i="4" s="1"/>
  <c r="BE25" i="2"/>
  <c r="D30" i="4" s="1"/>
  <c r="BP25" i="2"/>
  <c r="D43" i="4" s="1"/>
  <c r="BF25" i="2"/>
  <c r="D31" i="4" s="1"/>
  <c r="BQ25" i="2"/>
  <c r="D44" i="4" s="1"/>
  <c r="BG25" i="2"/>
  <c r="D32" i="4" s="1"/>
  <c r="BH25" i="2"/>
  <c r="D34" i="4" s="1"/>
  <c r="BN25" i="2"/>
  <c r="D40" i="4" s="1"/>
  <c r="BD25" i="2"/>
  <c r="D29" i="4" s="1"/>
  <c r="BO25" i="2"/>
  <c r="D41" i="4" s="1"/>
  <c r="BA25" i="2"/>
  <c r="D27" i="4" s="1"/>
  <c r="AW25" i="2"/>
  <c r="D22" i="4" s="1"/>
  <c r="AZ25" i="2"/>
  <c r="D26" i="4" s="1"/>
  <c r="AY25" i="2"/>
  <c r="D25" i="4" s="1"/>
  <c r="AX25" i="2"/>
  <c r="D23" i="4" s="1"/>
  <c r="AN25" i="2"/>
  <c r="D11" i="4" s="1"/>
  <c r="AR25" i="2"/>
  <c r="D15" i="4" s="1"/>
  <c r="AV25" i="2"/>
  <c r="D19" i="4" s="1"/>
  <c r="AP25" i="2"/>
  <c r="D13" i="4" s="1"/>
  <c r="AO25" i="2"/>
  <c r="D12" i="4" s="1"/>
  <c r="AS25" i="2"/>
  <c r="D16" i="4" s="1"/>
  <c r="AL25" i="2"/>
  <c r="D9" i="4" s="1"/>
  <c r="AT25" i="2"/>
  <c r="D17" i="4" s="1"/>
  <c r="AQ25" i="2"/>
  <c r="D14" i="4" s="1"/>
  <c r="AU25" i="2"/>
  <c r="D18" i="4" s="1"/>
  <c r="AM25" i="2"/>
  <c r="D10" i="4" s="1"/>
  <c r="AW25" i="1"/>
  <c r="C22" i="4" s="1"/>
  <c r="BA25" i="1"/>
  <c r="C27" i="4" s="1"/>
  <c r="AZ25" i="1"/>
  <c r="C26" i="4" s="1"/>
  <c r="AX25" i="1"/>
  <c r="C23" i="4" s="1"/>
  <c r="AY25" i="1"/>
  <c r="C25" i="4" s="1"/>
  <c r="AM25" i="1"/>
  <c r="C10" i="4" s="1"/>
  <c r="AQ25" i="1"/>
  <c r="C14" i="4" s="1"/>
  <c r="AU25" i="1"/>
  <c r="C18" i="4" s="1"/>
  <c r="AN25" i="1"/>
  <c r="C11" i="4" s="1"/>
  <c r="AR25" i="1"/>
  <c r="C15" i="4" s="1"/>
  <c r="AV25" i="1"/>
  <c r="C19" i="4" s="1"/>
  <c r="AS25" i="1"/>
  <c r="C16" i="4" s="1"/>
  <c r="AL25" i="1"/>
  <c r="C9" i="4" s="1"/>
  <c r="AT25" i="1"/>
  <c r="C17" i="4" s="1"/>
  <c r="AO25" i="1"/>
  <c r="C12" i="4" s="1"/>
  <c r="AP25" i="1"/>
  <c r="C13" i="4" s="1"/>
  <c r="R25" i="1"/>
  <c r="C24" i="3" s="1"/>
  <c r="S25" i="1"/>
  <c r="C25" i="3" s="1"/>
  <c r="T25" i="1"/>
  <c r="C26" i="3" s="1"/>
  <c r="U25" i="1"/>
  <c r="C27" i="3" s="1"/>
  <c r="V25" i="1"/>
  <c r="C28" i="3" s="1"/>
  <c r="U25" i="2"/>
  <c r="D27" i="3" s="1"/>
  <c r="R25" i="2"/>
  <c r="D24" i="3" s="1"/>
  <c r="V25" i="2"/>
  <c r="D28" i="3" s="1"/>
  <c r="S25" i="2"/>
  <c r="D25" i="3" s="1"/>
  <c r="T25" i="2"/>
  <c r="D26" i="3" s="1"/>
  <c r="X25" i="1"/>
  <c r="C30" i="3" s="1"/>
  <c r="AK25" i="1"/>
  <c r="C43" i="3" s="1"/>
  <c r="Q25" i="1"/>
  <c r="C23" i="3" s="1"/>
  <c r="AI25" i="1"/>
  <c r="C41" i="3" s="1"/>
  <c r="AD25" i="1"/>
  <c r="C36" i="3" s="1"/>
  <c r="Z25" i="1"/>
  <c r="C32" i="3" s="1"/>
  <c r="N25" i="1"/>
  <c r="C20" i="3" s="1"/>
  <c r="J25" i="1"/>
  <c r="C16" i="3" s="1"/>
  <c r="F25" i="1"/>
  <c r="C12" i="3" s="1"/>
  <c r="AJ25" i="1"/>
  <c r="C42" i="3" s="1"/>
  <c r="AC25" i="1"/>
  <c r="C35" i="3" s="1"/>
  <c r="AA25" i="1"/>
  <c r="C33" i="3" s="1"/>
  <c r="O25" i="1"/>
  <c r="C21" i="3" s="1"/>
  <c r="M25" i="1"/>
  <c r="C19" i="3" s="1"/>
  <c r="L25" i="1"/>
  <c r="C18" i="3" s="1"/>
  <c r="AH25" i="1"/>
  <c r="C40" i="3" s="1"/>
  <c r="AF25" i="1"/>
  <c r="C38" i="3" s="1"/>
  <c r="K25" i="1"/>
  <c r="C17" i="3" s="1"/>
  <c r="I25" i="1"/>
  <c r="C15" i="3" s="1"/>
  <c r="H25" i="1"/>
  <c r="C14" i="3" s="1"/>
  <c r="AE25" i="1"/>
  <c r="C37" i="3" s="1"/>
  <c r="AB25" i="1"/>
  <c r="C34" i="3" s="1"/>
  <c r="G25" i="1"/>
  <c r="C13" i="3" s="1"/>
  <c r="E25" i="1"/>
  <c r="C11" i="3" s="1"/>
  <c r="Y25" i="1"/>
  <c r="C31" i="3" s="1"/>
  <c r="P25" i="1"/>
  <c r="C22" i="3" s="1"/>
  <c r="X25" i="2"/>
  <c r="D30" i="3" s="1"/>
  <c r="AK25" i="2"/>
  <c r="D43" i="3" s="1"/>
  <c r="Q25" i="2"/>
  <c r="D23" i="3" s="1"/>
  <c r="B9" i="2"/>
  <c r="AI25" i="2"/>
  <c r="D41" i="3" s="1"/>
  <c r="AF25" i="2"/>
  <c r="D38" i="3" s="1"/>
  <c r="AC25" i="2"/>
  <c r="D35" i="3" s="1"/>
  <c r="Y25" i="2"/>
  <c r="D31" i="3" s="1"/>
  <c r="M25" i="2"/>
  <c r="D19" i="3" s="1"/>
  <c r="AD25" i="2"/>
  <c r="D36" i="3" s="1"/>
  <c r="Z25" i="2"/>
  <c r="D32" i="3" s="1"/>
  <c r="N25" i="2"/>
  <c r="D20" i="3" s="1"/>
  <c r="J25" i="2"/>
  <c r="D16" i="3" s="1"/>
  <c r="I25" i="2"/>
  <c r="D15" i="3" s="1"/>
  <c r="H25" i="2"/>
  <c r="D14" i="3" s="1"/>
  <c r="G25" i="2"/>
  <c r="D13" i="3" s="1"/>
  <c r="F25" i="2"/>
  <c r="D12" i="3" s="1"/>
  <c r="E25" i="2"/>
  <c r="D11" i="3" s="1"/>
  <c r="AJ25" i="2"/>
  <c r="D42" i="3" s="1"/>
  <c r="AH25" i="2"/>
  <c r="D40" i="3" s="1"/>
  <c r="AE25" i="2"/>
  <c r="D37" i="3" s="1"/>
  <c r="AA25" i="2"/>
  <c r="D33" i="3" s="1"/>
  <c r="O25" i="2"/>
  <c r="D21" i="3" s="1"/>
  <c r="AB25" i="2"/>
  <c r="D34" i="3" s="1"/>
  <c r="P25" i="2"/>
  <c r="D22" i="3" s="1"/>
  <c r="L25" i="2"/>
  <c r="D18" i="3" s="1"/>
  <c r="B9" i="1"/>
  <c r="K25" i="2" l="1"/>
  <c r="D17" i="3" s="1"/>
  <c r="B10" i="2"/>
  <c r="B10" i="1"/>
  <c r="B11" i="2" l="1"/>
  <c r="B11" i="1"/>
  <c r="BG26" i="2" l="1"/>
  <c r="BG26" i="1"/>
  <c r="AA26" i="1"/>
  <c r="AR26" i="2"/>
  <c r="AD26" i="1"/>
  <c r="AM26" i="1"/>
  <c r="BL26" i="1"/>
  <c r="G38" i="4" s="1"/>
  <c r="BM26" i="1"/>
  <c r="G39" i="4" s="1"/>
  <c r="BK26" i="1"/>
  <c r="BJ26" i="2"/>
  <c r="H36" i="4" s="1"/>
  <c r="BL26" i="2"/>
  <c r="BN26" i="1"/>
  <c r="BO26" i="1"/>
  <c r="BH26" i="1"/>
  <c r="BQ26" i="1"/>
  <c r="BP26" i="2"/>
  <c r="BF26" i="2"/>
  <c r="H31" i="4" s="1"/>
  <c r="AX26" i="2"/>
  <c r="H23" i="4" s="1"/>
  <c r="AZ26" i="2"/>
  <c r="H26" i="4" s="1"/>
  <c r="AY26" i="2"/>
  <c r="H25" i="4" s="1"/>
  <c r="AQ26" i="2"/>
  <c r="AO26" i="2"/>
  <c r="AN26" i="2"/>
  <c r="AV26" i="2"/>
  <c r="AP26" i="2"/>
  <c r="AL26" i="2"/>
  <c r="AP26" i="1"/>
  <c r="AQ26" i="1"/>
  <c r="AS26" i="1"/>
  <c r="AN26" i="1"/>
  <c r="AV26" i="1"/>
  <c r="AO26" i="1"/>
  <c r="T26" i="1"/>
  <c r="U26" i="1"/>
  <c r="Q26" i="1"/>
  <c r="AJ26" i="1"/>
  <c r="N26" i="1"/>
  <c r="AC26" i="1"/>
  <c r="E26" i="1"/>
  <c r="P26" i="1"/>
  <c r="L26" i="1"/>
  <c r="B12" i="2"/>
  <c r="AA26" i="2"/>
  <c r="K26" i="2"/>
  <c r="AB26" i="2"/>
  <c r="L26" i="2"/>
  <c r="M26" i="2"/>
  <c r="I26" i="2"/>
  <c r="Z26" i="2"/>
  <c r="B12" i="1"/>
  <c r="BM26" i="2" l="1"/>
  <c r="H39" i="4" s="1"/>
  <c r="BK26" i="2"/>
  <c r="H37" i="4" s="1"/>
  <c r="G37" i="4"/>
  <c r="BJ26" i="1"/>
  <c r="G36" i="4" s="1"/>
  <c r="H17" i="3"/>
  <c r="I26" i="1"/>
  <c r="G15" i="3" s="1"/>
  <c r="F26" i="1"/>
  <c r="G12" i="3" s="1"/>
  <c r="BO26" i="2"/>
  <c r="H41" i="4" s="1"/>
  <c r="H32" i="3"/>
  <c r="AF26" i="2"/>
  <c r="H38" i="3" s="1"/>
  <c r="Y26" i="2"/>
  <c r="H31" i="3" s="1"/>
  <c r="AF26" i="1"/>
  <c r="G38" i="3" s="1"/>
  <c r="K26" i="1"/>
  <c r="G17" i="3" s="1"/>
  <c r="G19" i="4"/>
  <c r="AU26" i="1"/>
  <c r="G18" i="4" s="1"/>
  <c r="H43" i="4"/>
  <c r="Y26" i="1"/>
  <c r="G31" i="3" s="1"/>
  <c r="H15" i="3"/>
  <c r="H33" i="3"/>
  <c r="G18" i="3"/>
  <c r="G35" i="3"/>
  <c r="H26" i="1"/>
  <c r="G14" i="3" s="1"/>
  <c r="G23" i="3"/>
  <c r="U26" i="2"/>
  <c r="H27" i="3" s="1"/>
  <c r="R26" i="2"/>
  <c r="H24" i="3" s="1"/>
  <c r="G27" i="3"/>
  <c r="AL26" i="1"/>
  <c r="G9" i="4" s="1"/>
  <c r="AM26" i="2"/>
  <c r="H10" i="4" s="1"/>
  <c r="BA26" i="2"/>
  <c r="H27" i="4" s="1"/>
  <c r="H32" i="4"/>
  <c r="G34" i="4"/>
  <c r="G32" i="4"/>
  <c r="AU26" i="2"/>
  <c r="H18" i="4" s="1"/>
  <c r="Z26" i="1"/>
  <c r="G32" i="3" s="1"/>
  <c r="P26" i="2"/>
  <c r="H22" i="3" s="1"/>
  <c r="BF26" i="1"/>
  <c r="G31" i="4" s="1"/>
  <c r="S26" i="2"/>
  <c r="H25" i="3" s="1"/>
  <c r="AH26" i="1"/>
  <c r="G40" i="3" s="1"/>
  <c r="AK26" i="2"/>
  <c r="H43" i="3" s="1"/>
  <c r="O26" i="1"/>
  <c r="G21" i="3" s="1"/>
  <c r="AT26" i="2"/>
  <c r="H17" i="4" s="1"/>
  <c r="H19" i="3"/>
  <c r="G22" i="3"/>
  <c r="AI26" i="1"/>
  <c r="G41" i="3" s="1"/>
  <c r="H9" i="4"/>
  <c r="H38" i="4"/>
  <c r="AD26" i="2"/>
  <c r="H36" i="3" s="1"/>
  <c r="BI26" i="1"/>
  <c r="G35" i="4" s="1"/>
  <c r="X26" i="1"/>
  <c r="G30" i="3" s="1"/>
  <c r="H34" i="3"/>
  <c r="Q26" i="2"/>
  <c r="H23" i="3" s="1"/>
  <c r="AB26" i="1"/>
  <c r="G34" i="3" s="1"/>
  <c r="G42" i="3"/>
  <c r="R26" i="1"/>
  <c r="G24" i="3" s="1"/>
  <c r="H15" i="4"/>
  <c r="G40" i="4"/>
  <c r="AZ26" i="1"/>
  <c r="G26" i="4" s="1"/>
  <c r="O26" i="2"/>
  <c r="H21" i="3" s="1"/>
  <c r="BD26" i="1"/>
  <c r="G29" i="4" s="1"/>
  <c r="AW26" i="2"/>
  <c r="H22" i="4" s="1"/>
  <c r="AE26" i="1"/>
  <c r="G37" i="3" s="1"/>
  <c r="J26" i="1"/>
  <c r="G16" i="3" s="1"/>
  <c r="E26" i="2"/>
  <c r="H11" i="3" s="1"/>
  <c r="N26" i="2"/>
  <c r="H20" i="3" s="1"/>
  <c r="H18" i="3"/>
  <c r="AJ26" i="2"/>
  <c r="H42" i="3" s="1"/>
  <c r="AE26" i="2"/>
  <c r="H37" i="3" s="1"/>
  <c r="M26" i="1"/>
  <c r="G19" i="3" s="1"/>
  <c r="G11" i="3"/>
  <c r="G36" i="3"/>
  <c r="G20" i="3"/>
  <c r="G33" i="3"/>
  <c r="AK26" i="1"/>
  <c r="G43" i="3" s="1"/>
  <c r="T26" i="2"/>
  <c r="H26" i="3" s="1"/>
  <c r="G26" i="3"/>
  <c r="G16" i="4"/>
  <c r="G10" i="4"/>
  <c r="AW26" i="1"/>
  <c r="G22" i="4" s="1"/>
  <c r="AX26" i="1"/>
  <c r="G23" i="4" s="1"/>
  <c r="AS26" i="2"/>
  <c r="H16" i="4" s="1"/>
  <c r="BQ26" i="2"/>
  <c r="H44" i="4" s="1"/>
  <c r="G44" i="4"/>
  <c r="G41" i="4"/>
  <c r="BP26" i="1"/>
  <c r="G43" i="4" s="1"/>
  <c r="BI26" i="2"/>
  <c r="H35" i="4" s="1"/>
  <c r="BN26" i="2"/>
  <c r="H40" i="4" s="1"/>
  <c r="AY26" i="1"/>
  <c r="G25" i="4" s="1"/>
  <c r="S26" i="1"/>
  <c r="G25" i="3" s="1"/>
  <c r="X26" i="2"/>
  <c r="H30" i="3" s="1"/>
  <c r="H26" i="2"/>
  <c r="H14" i="3" s="1"/>
  <c r="AH26" i="2"/>
  <c r="H40" i="3" s="1"/>
  <c r="V26" i="1"/>
  <c r="G28" i="3" s="1"/>
  <c r="AC26" i="2"/>
  <c r="H35" i="3" s="1"/>
  <c r="BD26" i="2"/>
  <c r="H29" i="4" s="1"/>
  <c r="AT26" i="1"/>
  <c r="G17" i="4" s="1"/>
  <c r="V26" i="2"/>
  <c r="H28" i="3" s="1"/>
  <c r="G26" i="1"/>
  <c r="G13" i="3" s="1"/>
  <c r="AI26" i="2"/>
  <c r="H41" i="3" s="1"/>
  <c r="G26" i="2"/>
  <c r="H13" i="3" s="1"/>
  <c r="BH26" i="2"/>
  <c r="H34" i="4" s="1"/>
  <c r="BA26" i="1"/>
  <c r="G27" i="4" s="1"/>
  <c r="F26" i="2"/>
  <c r="H12" i="3" s="1"/>
  <c r="AR26" i="1"/>
  <c r="G15" i="4" s="1"/>
  <c r="J26" i="2"/>
  <c r="H16" i="3" s="1"/>
  <c r="BE26" i="2"/>
  <c r="H30" i="4" s="1"/>
  <c r="BE26" i="1"/>
  <c r="G30" i="4" s="1"/>
  <c r="G12" i="4"/>
  <c r="H11" i="4"/>
  <c r="H14" i="4"/>
  <c r="H19" i="4"/>
  <c r="G11" i="4"/>
  <c r="G14" i="4"/>
  <c r="H13" i="4"/>
  <c r="H12" i="4"/>
  <c r="G13" i="4"/>
  <c r="B13" i="2"/>
  <c r="B13" i="1"/>
  <c r="G2" i="3" l="1"/>
  <c r="B14" i="2"/>
  <c r="B14" i="1"/>
  <c r="B15" i="2" l="1"/>
  <c r="B15" i="1"/>
  <c r="B16" i="2" l="1"/>
  <c r="B16" i="1"/>
  <c r="B17" i="2" l="1"/>
  <c r="B17" i="1"/>
  <c r="B18" i="2" l="1"/>
  <c r="B18" i="1"/>
  <c r="B19" i="2" l="1"/>
  <c r="B19" i="1"/>
  <c r="B20" i="2" l="1"/>
  <c r="B20" i="1"/>
  <c r="B21" i="2" l="1"/>
  <c r="B21" i="1"/>
  <c r="B22" i="2" l="1"/>
  <c r="B22" i="1"/>
  <c r="BI27" i="1" l="1"/>
  <c r="K35" i="4" s="1"/>
  <c r="BM27" i="1"/>
  <c r="K39" i="4" s="1"/>
  <c r="BK27" i="1"/>
  <c r="K37" i="4" s="1"/>
  <c r="BL27" i="1"/>
  <c r="K38" i="4" s="1"/>
  <c r="BK27" i="2"/>
  <c r="L37" i="4" s="1"/>
  <c r="BI27" i="2"/>
  <c r="L35" i="4" s="1"/>
  <c r="BM27" i="2"/>
  <c r="L39" i="4" s="1"/>
  <c r="BL27" i="2"/>
  <c r="L38" i="4" s="1"/>
  <c r="BG27" i="2"/>
  <c r="L32" i="4" s="1"/>
  <c r="BN27" i="2"/>
  <c r="L40" i="4" s="1"/>
  <c r="BD27" i="2"/>
  <c r="L29" i="4" s="1"/>
  <c r="BH27" i="2"/>
  <c r="L34" i="4" s="1"/>
  <c r="BO27" i="2"/>
  <c r="L41" i="4" s="1"/>
  <c r="BE27" i="2"/>
  <c r="L30" i="4" s="1"/>
  <c r="BP27" i="2"/>
  <c r="L43" i="4" s="1"/>
  <c r="BF27" i="2"/>
  <c r="L31" i="4" s="1"/>
  <c r="BQ27" i="2"/>
  <c r="L44" i="4" s="1"/>
  <c r="BJ27" i="2"/>
  <c r="L36" i="4" s="1"/>
  <c r="BD27" i="1"/>
  <c r="K29" i="4" s="1"/>
  <c r="BH27" i="1"/>
  <c r="K34" i="4" s="1"/>
  <c r="BO27" i="1"/>
  <c r="K41" i="4" s="1"/>
  <c r="BF27" i="1"/>
  <c r="K31" i="4" s="1"/>
  <c r="BQ27" i="1"/>
  <c r="K44" i="4" s="1"/>
  <c r="BN27" i="1"/>
  <c r="K40" i="4" s="1"/>
  <c r="BG27" i="1"/>
  <c r="K32" i="4" s="1"/>
  <c r="BJ27" i="1"/>
  <c r="K36" i="4" s="1"/>
  <c r="BE27" i="1"/>
  <c r="K30" i="4" s="1"/>
  <c r="BP27" i="1"/>
  <c r="K43" i="4" s="1"/>
  <c r="AY27" i="2"/>
  <c r="L25" i="4" s="1"/>
  <c r="AX27" i="2"/>
  <c r="L23" i="4" s="1"/>
  <c r="BA27" i="2"/>
  <c r="L27" i="4" s="1"/>
  <c r="AW27" i="2"/>
  <c r="L22" i="4" s="1"/>
  <c r="AZ27" i="2"/>
  <c r="L26" i="4" s="1"/>
  <c r="AL27" i="2"/>
  <c r="L9" i="4" s="1"/>
  <c r="AT27" i="2"/>
  <c r="AM27" i="2"/>
  <c r="L10" i="4" s="1"/>
  <c r="AU27" i="2"/>
  <c r="L18" i="4" s="1"/>
  <c r="AR27" i="2"/>
  <c r="L15" i="4" s="1"/>
  <c r="AV27" i="2"/>
  <c r="AS27" i="2"/>
  <c r="L16" i="4" s="1"/>
  <c r="AN27" i="2"/>
  <c r="AO27" i="2"/>
  <c r="AY27" i="1"/>
  <c r="K25" i="4" s="1"/>
  <c r="AZ27" i="1"/>
  <c r="K26" i="4" s="1"/>
  <c r="BA27" i="1"/>
  <c r="K27" i="4" s="1"/>
  <c r="AW27" i="1"/>
  <c r="K22" i="4" s="1"/>
  <c r="AX27" i="1"/>
  <c r="K23" i="4" s="1"/>
  <c r="AO27" i="1"/>
  <c r="AS27" i="1"/>
  <c r="K16" i="4" s="1"/>
  <c r="AL27" i="1"/>
  <c r="K9" i="4" s="1"/>
  <c r="AQ27" i="1"/>
  <c r="AV27" i="1"/>
  <c r="K19" i="4" s="1"/>
  <c r="AM27" i="1"/>
  <c r="K10" i="4" s="1"/>
  <c r="AR27" i="1"/>
  <c r="K15" i="4" s="1"/>
  <c r="AU27" i="1"/>
  <c r="K18" i="4" s="1"/>
  <c r="AN27" i="1"/>
  <c r="AT27" i="1"/>
  <c r="K17" i="4" s="1"/>
  <c r="AP27" i="1"/>
  <c r="U27" i="1"/>
  <c r="K27" i="3" s="1"/>
  <c r="R27" i="1"/>
  <c r="K24" i="3" s="1"/>
  <c r="V27" i="1"/>
  <c r="K28" i="3" s="1"/>
  <c r="S27" i="1"/>
  <c r="K25" i="3" s="1"/>
  <c r="T27" i="1"/>
  <c r="K26" i="3" s="1"/>
  <c r="AQ27" i="2"/>
  <c r="S27" i="2"/>
  <c r="L25" i="3" s="1"/>
  <c r="T27" i="2"/>
  <c r="L26" i="3" s="1"/>
  <c r="U27" i="2"/>
  <c r="L27" i="3" s="1"/>
  <c r="R27" i="2"/>
  <c r="L24" i="3" s="1"/>
  <c r="V27" i="2"/>
  <c r="L28" i="3" s="1"/>
  <c r="AI27" i="1"/>
  <c r="K41" i="3" s="1"/>
  <c r="X27" i="1"/>
  <c r="K30" i="3" s="1"/>
  <c r="AK27" i="1"/>
  <c r="K43" i="3" s="1"/>
  <c r="AF27" i="1"/>
  <c r="K38" i="3" s="1"/>
  <c r="AB27" i="1"/>
  <c r="K34" i="3" s="1"/>
  <c r="P27" i="1"/>
  <c r="K22" i="3" s="1"/>
  <c r="L27" i="1"/>
  <c r="K18" i="3" s="1"/>
  <c r="H27" i="1"/>
  <c r="K14" i="3" s="1"/>
  <c r="I27" i="1"/>
  <c r="K15" i="3" s="1"/>
  <c r="G27" i="1"/>
  <c r="K13" i="3" s="1"/>
  <c r="AJ27" i="1"/>
  <c r="K42" i="3" s="1"/>
  <c r="AE27" i="1"/>
  <c r="K37" i="3" s="1"/>
  <c r="AD27" i="1"/>
  <c r="K36" i="3" s="1"/>
  <c r="AC27" i="1"/>
  <c r="K35" i="3" s="1"/>
  <c r="AA27" i="1"/>
  <c r="K33" i="3" s="1"/>
  <c r="F27" i="1"/>
  <c r="K12" i="3" s="1"/>
  <c r="E27" i="1"/>
  <c r="K11" i="3" s="1"/>
  <c r="Z27" i="1"/>
  <c r="K32" i="3" s="1"/>
  <c r="Y27" i="1"/>
  <c r="K31" i="3" s="1"/>
  <c r="O27" i="1"/>
  <c r="K21" i="3" s="1"/>
  <c r="AH27" i="1"/>
  <c r="K40" i="3" s="1"/>
  <c r="N27" i="1"/>
  <c r="K20" i="3" s="1"/>
  <c r="M27" i="1"/>
  <c r="K19" i="3" s="1"/>
  <c r="K27" i="1"/>
  <c r="K17" i="3" s="1"/>
  <c r="J27" i="1"/>
  <c r="K16" i="3" s="1"/>
  <c r="AP27" i="2"/>
  <c r="X27" i="2"/>
  <c r="L30" i="3" s="1"/>
  <c r="AK27" i="2"/>
  <c r="L43" i="3" s="1"/>
  <c r="Q27" i="2"/>
  <c r="L23" i="3" s="1"/>
  <c r="AJ27" i="2"/>
  <c r="L42" i="3" s="1"/>
  <c r="AI27" i="2"/>
  <c r="L41" i="3" s="1"/>
  <c r="AH27" i="2"/>
  <c r="L40" i="3" s="1"/>
  <c r="AF27" i="2"/>
  <c r="L38" i="3" s="1"/>
  <c r="AE27" i="2"/>
  <c r="L37" i="3" s="1"/>
  <c r="AA27" i="2"/>
  <c r="L33" i="3" s="1"/>
  <c r="O27" i="2"/>
  <c r="L21" i="3" s="1"/>
  <c r="K27" i="2"/>
  <c r="L17" i="3" s="1"/>
  <c r="AB27" i="2"/>
  <c r="L34" i="3" s="1"/>
  <c r="P27" i="2"/>
  <c r="L22" i="3" s="1"/>
  <c r="L27" i="2"/>
  <c r="L18" i="3" s="1"/>
  <c r="AC27" i="2"/>
  <c r="L35" i="3" s="1"/>
  <c r="Y27" i="2"/>
  <c r="L31" i="3" s="1"/>
  <c r="M27" i="2"/>
  <c r="L19" i="3" s="1"/>
  <c r="AD27" i="2"/>
  <c r="L36" i="3" s="1"/>
  <c r="Z27" i="2"/>
  <c r="L32" i="3" s="1"/>
  <c r="J27" i="2"/>
  <c r="L16" i="3" s="1"/>
  <c r="H27" i="2"/>
  <c r="L14" i="3" s="1"/>
  <c r="F27" i="2"/>
  <c r="L12" i="3" s="1"/>
  <c r="N27" i="2"/>
  <c r="L20" i="3" s="1"/>
  <c r="I27" i="2"/>
  <c r="L15" i="3" s="1"/>
  <c r="G27" i="2"/>
  <c r="L13" i="3" s="1"/>
  <c r="E27" i="2"/>
  <c r="L11" i="3" s="1"/>
  <c r="K11" i="4" l="1"/>
  <c r="L11" i="4"/>
  <c r="L13" i="4"/>
  <c r="L17" i="4"/>
  <c r="L14" i="4"/>
  <c r="L19" i="4"/>
  <c r="K14" i="4"/>
  <c r="K13" i="4"/>
  <c r="L12" i="4"/>
  <c r="Q27" i="1"/>
  <c r="K23" i="3" s="1"/>
  <c r="K12" i="4"/>
  <c r="D25" i="2"/>
  <c r="D26" i="2" l="1"/>
  <c r="H10" i="3" s="1"/>
  <c r="D10" i="3"/>
  <c r="D27" i="2"/>
  <c r="L10" i="3" s="1"/>
  <c r="C26" i="1"/>
  <c r="C25" i="2" l="1"/>
  <c r="D9" i="3" s="1"/>
  <c r="C26" i="2"/>
  <c r="H9" i="3" s="1"/>
  <c r="C25" i="1"/>
  <c r="C9" i="3" s="1"/>
  <c r="C27" i="2"/>
  <c r="L9" i="3" s="1"/>
  <c r="C27" i="1"/>
  <c r="K9" i="3" s="1"/>
  <c r="G9" i="3"/>
  <c r="D25" i="1" l="1"/>
  <c r="C10" i="3" s="1"/>
  <c r="D26" i="1"/>
  <c r="G10" i="3" s="1"/>
  <c r="G3" i="3" s="1"/>
  <c r="H3" i="3" s="1"/>
  <c r="D27" i="1"/>
  <c r="K10" i="3" s="1"/>
</calcChain>
</file>

<file path=xl/sharedStrings.xml><?xml version="1.0" encoding="utf-8"?>
<sst xmlns="http://schemas.openxmlformats.org/spreadsheetml/2006/main" count="542" uniqueCount="89">
  <si>
    <t>P-02</t>
  </si>
  <si>
    <t>P-03</t>
  </si>
  <si>
    <t>P-04</t>
  </si>
  <si>
    <t>P-05</t>
  </si>
  <si>
    <t>P-06</t>
  </si>
  <si>
    <t>P-07</t>
  </si>
  <si>
    <t>P-08</t>
  </si>
  <si>
    <t>P-09</t>
  </si>
  <si>
    <t>P-01</t>
  </si>
  <si>
    <t>FOT MW</t>
  </si>
  <si>
    <t>P-11</t>
  </si>
  <si>
    <t>Avg 28-38</t>
  </si>
  <si>
    <t>S</t>
  </si>
  <si>
    <t>W</t>
  </si>
  <si>
    <t>2028-2038</t>
  </si>
  <si>
    <t>P-10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</si>
  <si>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</si>
  <si>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</si>
  <si>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</si>
  <si>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</si>
  <si>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</si>
  <si>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</si>
  <si>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</si>
  <si>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</si>
  <si>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</si>
  <si>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</si>
  <si>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P-27</t>
  </si>
  <si>
    <t>P-28</t>
  </si>
  <si>
    <t>P-29</t>
  </si>
  <si>
    <t>P-30</t>
  </si>
  <si>
    <t>P-31</t>
  </si>
  <si>
    <t>P-32</t>
  </si>
  <si>
    <t>P-33</t>
  </si>
  <si>
    <t>P-34</t>
  </si>
  <si>
    <t>P-35</t>
  </si>
  <si>
    <t>P-37</t>
  </si>
  <si>
    <t>P-39</t>
  </si>
  <si>
    <t>x</t>
  </si>
  <si>
    <t>P-45</t>
  </si>
  <si>
    <t>P-46</t>
  </si>
  <si>
    <t>P-53</t>
  </si>
  <si>
    <t>P-54</t>
  </si>
  <si>
    <t>15a</t>
  </si>
  <si>
    <t>P-01C</t>
  </si>
  <si>
    <t>P-31C</t>
  </si>
  <si>
    <t>P-45C</t>
  </si>
  <si>
    <t>P-46C</t>
  </si>
  <si>
    <t>P-53C</t>
  </si>
  <si>
    <t>P-54C</t>
  </si>
  <si>
    <t>P-36C</t>
  </si>
  <si>
    <t>P-46J23C</t>
  </si>
  <si>
    <t>P-47C</t>
  </si>
  <si>
    <t>P-48C</t>
  </si>
  <si>
    <t>P-53J23C</t>
  </si>
  <si>
    <t>P-45CP</t>
  </si>
  <si>
    <t>P-46CP</t>
  </si>
  <si>
    <t>P-47CP</t>
  </si>
  <si>
    <t>P-22</t>
  </si>
  <si>
    <t>P-23</t>
  </si>
  <si>
    <t>P-25</t>
  </si>
  <si>
    <t>P-26</t>
  </si>
  <si>
    <t>S-01</t>
  </si>
  <si>
    <t>S-02</t>
  </si>
  <si>
    <t>S-03</t>
  </si>
  <si>
    <t>S-04</t>
  </si>
  <si>
    <t>S-05</t>
  </si>
  <si>
    <t>S-06</t>
  </si>
  <si>
    <t>S-07</t>
  </si>
  <si>
    <t>S-08</t>
  </si>
  <si>
    <t>P-29PS</t>
  </si>
  <si>
    <t>Sens</t>
  </si>
  <si>
    <t>NoGas</t>
  </si>
  <si>
    <t>Gateway</t>
  </si>
  <si>
    <t>CP series</t>
  </si>
  <si>
    <t>C-series</t>
  </si>
  <si>
    <t>Senstivities</t>
  </si>
  <si>
    <t>No Gas</t>
  </si>
  <si>
    <t>Avg 19-24</t>
  </si>
  <si>
    <t>Avg 25-27</t>
  </si>
  <si>
    <t>2019-2024</t>
  </si>
  <si>
    <t>2025-2027</t>
  </si>
  <si>
    <t>P-48CP</t>
  </si>
  <si>
    <t>P-53CP</t>
  </si>
  <si>
    <t>P-36CP</t>
  </si>
  <si>
    <t>P-46J23CP</t>
  </si>
  <si>
    <t>Figure 8.5</t>
  </si>
  <si>
    <t>Figure 8.13</t>
  </si>
  <si>
    <t>Figure 8.20</t>
  </si>
  <si>
    <t>Figure 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</si>
</sst>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37" fontId="2" fillId="0" borderId="0" xfId="0" applyNumberFormat="1" applyFont="1" applyFill="1"/>
    <xf numFmtId="9" fontId="2" fillId="0" borderId="0" xfId="1" applyNumberFormat="1" applyFont="1" applyFill="1"/>
    <xf numFmtId="37" fontId="2" fillId="0" borderId="0" xfId="0" applyNumberFormat="1" applyFont="1" applyFill="1" applyAlignment="1">
      <alignment horizontal="center"/>
    </xf>
    <xf numFmtId="9" fontId="2" fillId="0" borderId="0" xfId="0" applyNumberFormat="1" applyFont="1" applyFill="1"/>
    <xf numFmtId="164" fontId="2" fillId="0" borderId="0" xfId="1" applyNumberFormat="1" applyFont="1" applyFill="1"/>
    <xf numFmtId="9" fontId="2" fillId="0" borderId="0" xfId="1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9" fontId="2" fillId="0" borderId="0" xfId="1" applyFont="1" applyFill="1" applyAlignment="1">
      <alignment horizontal="center"/>
    </xf>
    <xf numFmtId="0" fontId="2" fillId="0" borderId="0" xfId="0" quotePrefix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33117331625412"/>
          <c:y val="0.27304747181044264"/>
          <c:w val="0.6405349809742682"/>
          <c:h val="0.626443026288940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C'!$C$8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C'!$B$10:$B$19</c:f>
              <c:strCache>
                <c:ptCount val="10"/>
                <c:pt idx="0">
                  <c:v>P-31C</c:v>
                </c:pt>
                <c:pt idx="1">
                  <c:v>P-36C</c:v>
                </c:pt>
                <c:pt idx="2">
                  <c:v>P-45C</c:v>
                </c:pt>
                <c:pt idx="3">
                  <c:v>P-46C</c:v>
                </c:pt>
                <c:pt idx="4">
                  <c:v>P-46J23C</c:v>
                </c:pt>
                <c:pt idx="5">
                  <c:v>P-47C</c:v>
                </c:pt>
                <c:pt idx="6">
                  <c:v>P-48C</c:v>
                </c:pt>
                <c:pt idx="7">
                  <c:v>P-53C</c:v>
                </c:pt>
                <c:pt idx="8">
                  <c:v>P-53J23C</c:v>
                </c:pt>
                <c:pt idx="9">
                  <c:v>P-54C</c:v>
                </c:pt>
              </c:strCache>
            </c:strRef>
          </c:cat>
          <c:val>
            <c:numRef>
              <c:f>'Plot C'!$C$10:$C$19</c:f>
              <c:numCache>
                <c:formatCode>#,##0_);\(#,##0\)</c:formatCode>
                <c:ptCount val="10"/>
                <c:pt idx="0">
                  <c:v>560.05783333333329</c:v>
                </c:pt>
                <c:pt idx="1">
                  <c:v>551.69033333333334</c:v>
                </c:pt>
                <c:pt idx="2">
                  <c:v>550.26366666666661</c:v>
                </c:pt>
                <c:pt idx="3">
                  <c:v>543.245</c:v>
                </c:pt>
                <c:pt idx="4">
                  <c:v>577.56399999999996</c:v>
                </c:pt>
                <c:pt idx="5">
                  <c:v>563.55366666666669</c:v>
                </c:pt>
                <c:pt idx="6">
                  <c:v>563.55366666666669</c:v>
                </c:pt>
                <c:pt idx="7">
                  <c:v>543.245</c:v>
                </c:pt>
                <c:pt idx="8">
                  <c:v>577.56399999999996</c:v>
                </c:pt>
                <c:pt idx="9">
                  <c:v>564.39116666666666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19571944"/>
        <c:axId val="330601440"/>
      </c:barChart>
      <c:catAx>
        <c:axId val="419571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601440"/>
        <c:crosses val="autoZero"/>
        <c:auto val="1"/>
        <c:lblAlgn val="ctr"/>
        <c:lblOffset val="100"/>
        <c:noMultiLvlLbl val="0"/>
      </c:catAx>
      <c:valAx>
        <c:axId val="330601440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57194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C'!$D$20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C'!$B$21:$B$27</c:f>
              <c:strCache>
                <c:ptCount val="7"/>
                <c:pt idx="0">
                  <c:v>P-36CP</c:v>
                </c:pt>
                <c:pt idx="1">
                  <c:v>P-45CP</c:v>
                </c:pt>
                <c:pt idx="2">
                  <c:v>P-46CP</c:v>
                </c:pt>
                <c:pt idx="3">
                  <c:v>P-46J23CP</c:v>
                </c:pt>
                <c:pt idx="4">
                  <c:v>P-47CP</c:v>
                </c:pt>
                <c:pt idx="5">
                  <c:v>P-48CP</c:v>
                </c:pt>
                <c:pt idx="6">
                  <c:v>P-53CP</c:v>
                </c:pt>
              </c:strCache>
            </c:strRef>
          </c:cat>
          <c:val>
            <c:numRef>
              <c:f>'Plot C'!$D$21:$D$27</c:f>
              <c:numCache>
                <c:formatCode>#,##0_);\(#,##0\)</c:formatCode>
                <c:ptCount val="7"/>
                <c:pt idx="0">
                  <c:v>198.54249999999999</c:v>
                </c:pt>
                <c:pt idx="1">
                  <c:v>202.61916666666664</c:v>
                </c:pt>
                <c:pt idx="2">
                  <c:v>198.36249999999998</c:v>
                </c:pt>
                <c:pt idx="3">
                  <c:v>198.31299999999999</c:v>
                </c:pt>
                <c:pt idx="4">
                  <c:v>204.34416666666667</c:v>
                </c:pt>
                <c:pt idx="5">
                  <c:v>204.29</c:v>
                </c:pt>
                <c:pt idx="6">
                  <c:v>198.35766666666666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181376"/>
        <c:axId val="421185688"/>
      </c:barChart>
      <c:catAx>
        <c:axId val="421181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5688"/>
        <c:crosses val="autoZero"/>
        <c:auto val="1"/>
        <c:lblAlgn val="ctr"/>
        <c:lblOffset val="100"/>
        <c:noMultiLvlLbl val="0"/>
      </c:catAx>
      <c:valAx>
        <c:axId val="42118568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137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C'!$H$20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C'!$B$21:$B$27</c:f>
              <c:strCache>
                <c:ptCount val="7"/>
                <c:pt idx="0">
                  <c:v>P-36CP</c:v>
                </c:pt>
                <c:pt idx="1">
                  <c:v>P-45CP</c:v>
                </c:pt>
                <c:pt idx="2">
                  <c:v>P-46CP</c:v>
                </c:pt>
                <c:pt idx="3">
                  <c:v>P-46J23CP</c:v>
                </c:pt>
                <c:pt idx="4">
                  <c:v>P-47CP</c:v>
                </c:pt>
                <c:pt idx="5">
                  <c:v>P-48CP</c:v>
                </c:pt>
                <c:pt idx="6">
                  <c:v>P-53CP</c:v>
                </c:pt>
              </c:strCache>
            </c:strRef>
          </c:cat>
          <c:val>
            <c:numRef>
              <c:f>'Plot C'!$H$21:$H$27</c:f>
              <c:numCache>
                <c:formatCode>#,##0_);\(#,##0\)</c:formatCode>
                <c:ptCount val="7"/>
                <c:pt idx="0">
                  <c:v>416.91333333333324</c:v>
                </c:pt>
                <c:pt idx="1">
                  <c:v>73.041666666666671</c:v>
                </c:pt>
                <c:pt idx="2">
                  <c:v>53.633333333333333</c:v>
                </c:pt>
                <c:pt idx="3">
                  <c:v>53.561666666666667</c:v>
                </c:pt>
                <c:pt idx="4">
                  <c:v>83.366666666666674</c:v>
                </c:pt>
                <c:pt idx="5">
                  <c:v>83.05</c:v>
                </c:pt>
                <c:pt idx="6">
                  <c:v>53.633333333333333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183336"/>
        <c:axId val="421185296"/>
      </c:barChart>
      <c:catAx>
        <c:axId val="421183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5296"/>
        <c:crosses val="autoZero"/>
        <c:auto val="1"/>
        <c:lblAlgn val="ctr"/>
        <c:lblOffset val="100"/>
        <c:noMultiLvlLbl val="0"/>
      </c:catAx>
      <c:valAx>
        <c:axId val="421185296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333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C'!$L$20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C'!$B$21:$B$27</c:f>
              <c:strCache>
                <c:ptCount val="7"/>
                <c:pt idx="0">
                  <c:v>P-36CP</c:v>
                </c:pt>
                <c:pt idx="1">
                  <c:v>P-45CP</c:v>
                </c:pt>
                <c:pt idx="2">
                  <c:v>P-46CP</c:v>
                </c:pt>
                <c:pt idx="3">
                  <c:v>P-46J23CP</c:v>
                </c:pt>
                <c:pt idx="4">
                  <c:v>P-47CP</c:v>
                </c:pt>
                <c:pt idx="5">
                  <c:v>P-48CP</c:v>
                </c:pt>
                <c:pt idx="6">
                  <c:v>P-53CP</c:v>
                </c:pt>
              </c:strCache>
            </c:strRef>
          </c:cat>
          <c:val>
            <c:numRef>
              <c:f>'Plot C'!$L$21:$L$27</c:f>
              <c:numCache>
                <c:formatCode>#,##0_);\(#,##0\)</c:formatCode>
                <c:ptCount val="7"/>
                <c:pt idx="0">
                  <c:v>136.0063636363636</c:v>
                </c:pt>
                <c:pt idx="1">
                  <c:v>103.68954545454544</c:v>
                </c:pt>
                <c:pt idx="2">
                  <c:v>106.95027272727275</c:v>
                </c:pt>
                <c:pt idx="3">
                  <c:v>86.596181818181819</c:v>
                </c:pt>
                <c:pt idx="4">
                  <c:v>98.676818181818192</c:v>
                </c:pt>
                <c:pt idx="5">
                  <c:v>99.720454545454558</c:v>
                </c:pt>
                <c:pt idx="6">
                  <c:v>106.94809090909092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178240"/>
        <c:axId val="421179808"/>
      </c:barChart>
      <c:catAx>
        <c:axId val="421178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79808"/>
        <c:crosses val="autoZero"/>
        <c:auto val="1"/>
        <c:lblAlgn val="ctr"/>
        <c:lblOffset val="100"/>
        <c:noMultiLvlLbl val="0"/>
      </c:catAx>
      <c:valAx>
        <c:axId val="42117980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7824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C'!$C$28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C'!$B$29:$B$32</c:f>
              <c:strCache>
                <c:ptCount val="4"/>
                <c:pt idx="0">
                  <c:v>P-22</c:v>
                </c:pt>
                <c:pt idx="1">
                  <c:v>P-23</c:v>
                </c:pt>
                <c:pt idx="2">
                  <c:v>P-25</c:v>
                </c:pt>
                <c:pt idx="3">
                  <c:v>P-26</c:v>
                </c:pt>
              </c:strCache>
            </c:strRef>
          </c:cat>
          <c:val>
            <c:numRef>
              <c:f>'Plot C'!$C$29:$C$32</c:f>
              <c:numCache>
                <c:formatCode>#,##0_);\(#,##0\)</c:formatCode>
                <c:ptCount val="4"/>
                <c:pt idx="0">
                  <c:v>562.92033333333336</c:v>
                </c:pt>
                <c:pt idx="1">
                  <c:v>461.65600000000001</c:v>
                </c:pt>
                <c:pt idx="2">
                  <c:v>457.83699999999999</c:v>
                </c:pt>
                <c:pt idx="3">
                  <c:v>554.93283333333341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179024"/>
        <c:axId val="421180984"/>
      </c:barChart>
      <c:catAx>
        <c:axId val="421179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0984"/>
        <c:crosses val="autoZero"/>
        <c:auto val="1"/>
        <c:lblAlgn val="ctr"/>
        <c:lblOffset val="100"/>
        <c:noMultiLvlLbl val="0"/>
      </c:catAx>
      <c:valAx>
        <c:axId val="421180984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7902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C'!$G$28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C'!$B$29:$B$32</c:f>
              <c:strCache>
                <c:ptCount val="4"/>
                <c:pt idx="0">
                  <c:v>P-22</c:v>
                </c:pt>
                <c:pt idx="1">
                  <c:v>P-23</c:v>
                </c:pt>
                <c:pt idx="2">
                  <c:v>P-25</c:v>
                </c:pt>
                <c:pt idx="3">
                  <c:v>P-26</c:v>
                </c:pt>
              </c:strCache>
            </c:strRef>
          </c:cat>
          <c:val>
            <c:numRef>
              <c:f>'Plot C'!$G$29:$G$32</c:f>
              <c:numCache>
                <c:formatCode>#,##0_);\(#,##0\)</c:formatCode>
                <c:ptCount val="4"/>
                <c:pt idx="0">
                  <c:v>184.6</c:v>
                </c:pt>
                <c:pt idx="1">
                  <c:v>739.96866666666665</c:v>
                </c:pt>
                <c:pt idx="2">
                  <c:v>141.67499999999998</c:v>
                </c:pt>
                <c:pt idx="3">
                  <c:v>191.9433333333333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181768"/>
        <c:axId val="328447704"/>
      </c:barChart>
      <c:catAx>
        <c:axId val="421181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47704"/>
        <c:crosses val="autoZero"/>
        <c:auto val="1"/>
        <c:lblAlgn val="ctr"/>
        <c:lblOffset val="100"/>
        <c:noMultiLvlLbl val="0"/>
      </c:catAx>
      <c:valAx>
        <c:axId val="328447704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176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C'!$K$28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C'!$B$29:$B$32</c:f>
              <c:strCache>
                <c:ptCount val="4"/>
                <c:pt idx="0">
                  <c:v>P-22</c:v>
                </c:pt>
                <c:pt idx="1">
                  <c:v>P-23</c:v>
                </c:pt>
                <c:pt idx="2">
                  <c:v>P-25</c:v>
                </c:pt>
                <c:pt idx="3">
                  <c:v>P-26</c:v>
                </c:pt>
              </c:strCache>
            </c:strRef>
          </c:cat>
          <c:val>
            <c:numRef>
              <c:f>'Plot C'!$K$29:$K$32</c:f>
              <c:numCache>
                <c:formatCode>#,##0_);\(#,##0\)</c:formatCode>
                <c:ptCount val="4"/>
                <c:pt idx="0">
                  <c:v>1334.748818181818</c:v>
                </c:pt>
                <c:pt idx="1">
                  <c:v>1307.0119999999999</c:v>
                </c:pt>
                <c:pt idx="2">
                  <c:v>1289.8384545454544</c:v>
                </c:pt>
                <c:pt idx="3">
                  <c:v>1328.2281818181818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2106272"/>
        <c:axId val="422105488"/>
      </c:barChart>
      <c:catAx>
        <c:axId val="422106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05488"/>
        <c:crosses val="autoZero"/>
        <c:auto val="1"/>
        <c:lblAlgn val="ctr"/>
        <c:lblOffset val="100"/>
        <c:noMultiLvlLbl val="0"/>
      </c:catAx>
      <c:valAx>
        <c:axId val="42210548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0627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C'!$D$28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C'!$B$29:$B$32</c:f>
              <c:strCache>
                <c:ptCount val="4"/>
                <c:pt idx="0">
                  <c:v>P-22</c:v>
                </c:pt>
                <c:pt idx="1">
                  <c:v>P-23</c:v>
                </c:pt>
                <c:pt idx="2">
                  <c:v>P-25</c:v>
                </c:pt>
                <c:pt idx="3">
                  <c:v>P-26</c:v>
                </c:pt>
              </c:strCache>
            </c:strRef>
          </c:cat>
          <c:val>
            <c:numRef>
              <c:f>'Plot C'!$D$29:$D$32</c:f>
              <c:numCache>
                <c:formatCode>#,##0_);\(#,##0\)</c:formatCode>
                <c:ptCount val="4"/>
                <c:pt idx="0">
                  <c:v>204.11333333333332</c:v>
                </c:pt>
                <c:pt idx="1">
                  <c:v>75.688000000000002</c:v>
                </c:pt>
                <c:pt idx="2">
                  <c:v>76.793333333333337</c:v>
                </c:pt>
                <c:pt idx="3">
                  <c:v>201.41083333333333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2107056"/>
        <c:axId val="422105096"/>
      </c:barChart>
      <c:catAx>
        <c:axId val="422107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05096"/>
        <c:crosses val="autoZero"/>
        <c:auto val="1"/>
        <c:lblAlgn val="ctr"/>
        <c:lblOffset val="100"/>
        <c:noMultiLvlLbl val="0"/>
      </c:catAx>
      <c:valAx>
        <c:axId val="422105096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0705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C'!$H$28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C'!$B$29:$B$32</c:f>
              <c:strCache>
                <c:ptCount val="4"/>
                <c:pt idx="0">
                  <c:v>P-22</c:v>
                </c:pt>
                <c:pt idx="1">
                  <c:v>P-23</c:v>
                </c:pt>
                <c:pt idx="2">
                  <c:v>P-25</c:v>
                </c:pt>
                <c:pt idx="3">
                  <c:v>P-26</c:v>
                </c:pt>
              </c:strCache>
            </c:strRef>
          </c:cat>
          <c:val>
            <c:numRef>
              <c:f>'Plot C'!$H$29:$H$32</c:f>
              <c:numCache>
                <c:formatCode>#,##0_);\(#,##0\)</c:formatCode>
                <c:ptCount val="4"/>
                <c:pt idx="0">
                  <c:v>80.641666666666666</c:v>
                </c:pt>
                <c:pt idx="1">
                  <c:v>0</c:v>
                </c:pt>
                <c:pt idx="2">
                  <c:v>0</c:v>
                </c:pt>
                <c:pt idx="3">
                  <c:v>32.366666666666667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2108624"/>
        <c:axId val="422107840"/>
      </c:barChart>
      <c:catAx>
        <c:axId val="422108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07840"/>
        <c:crosses val="autoZero"/>
        <c:auto val="1"/>
        <c:lblAlgn val="ctr"/>
        <c:lblOffset val="100"/>
        <c:noMultiLvlLbl val="0"/>
      </c:catAx>
      <c:valAx>
        <c:axId val="422107840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0862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C'!$L$28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C'!$B$29:$B$32</c:f>
              <c:strCache>
                <c:ptCount val="4"/>
                <c:pt idx="0">
                  <c:v>P-22</c:v>
                </c:pt>
                <c:pt idx="1">
                  <c:v>P-23</c:v>
                </c:pt>
                <c:pt idx="2">
                  <c:v>P-25</c:v>
                </c:pt>
                <c:pt idx="3">
                  <c:v>P-26</c:v>
                </c:pt>
              </c:strCache>
            </c:strRef>
          </c:cat>
          <c:val>
            <c:numRef>
              <c:f>'Plot C'!$L$29:$L$32</c:f>
              <c:numCache>
                <c:formatCode>#,##0_);\(#,##0\)</c:formatCode>
                <c:ptCount val="4"/>
                <c:pt idx="0">
                  <c:v>100.09045454545453</c:v>
                </c:pt>
                <c:pt idx="1">
                  <c:v>2.6763636363636363</c:v>
                </c:pt>
                <c:pt idx="2">
                  <c:v>30.767272727272726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799424"/>
        <c:axId val="421799032"/>
      </c:barChart>
      <c:catAx>
        <c:axId val="421799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99032"/>
        <c:crosses val="autoZero"/>
        <c:auto val="1"/>
        <c:lblAlgn val="ctr"/>
        <c:lblOffset val="100"/>
        <c:noMultiLvlLbl val="0"/>
      </c:catAx>
      <c:valAx>
        <c:axId val="421799032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9942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C'!$C$33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C'!$B$34:$B$41</c:f>
              <c:strCache>
                <c:ptCount val="8"/>
                <c:pt idx="0">
                  <c:v>S-01</c:v>
                </c:pt>
                <c:pt idx="1">
                  <c:v>S-02</c:v>
                </c:pt>
                <c:pt idx="2">
                  <c:v>S-03</c:v>
                </c:pt>
                <c:pt idx="3">
                  <c:v>S-04</c:v>
                </c:pt>
                <c:pt idx="4">
                  <c:v>S-05</c:v>
                </c:pt>
                <c:pt idx="5">
                  <c:v>S-06</c:v>
                </c:pt>
                <c:pt idx="6">
                  <c:v>S-07</c:v>
                </c:pt>
                <c:pt idx="7">
                  <c:v>S-08</c:v>
                </c:pt>
              </c:strCache>
            </c:strRef>
          </c:cat>
          <c:val>
            <c:numRef>
              <c:f>'Plot C'!$C$34:$C$41</c:f>
              <c:numCache>
                <c:formatCode>#,##0_);\(#,##0\)</c:formatCode>
                <c:ptCount val="8"/>
                <c:pt idx="0">
                  <c:v>282.12799999999999</c:v>
                </c:pt>
                <c:pt idx="1">
                  <c:v>1029.2156666666667</c:v>
                </c:pt>
                <c:pt idx="2">
                  <c:v>714.79483333333326</c:v>
                </c:pt>
                <c:pt idx="3">
                  <c:v>562.64566666666667</c:v>
                </c:pt>
                <c:pt idx="4">
                  <c:v>564.89</c:v>
                </c:pt>
                <c:pt idx="5">
                  <c:v>633.6491666666667</c:v>
                </c:pt>
                <c:pt idx="6">
                  <c:v>544.11366666666663</c:v>
                </c:pt>
                <c:pt idx="7">
                  <c:v>540.61183333333327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799816"/>
        <c:axId val="421800600"/>
      </c:barChart>
      <c:catAx>
        <c:axId val="421799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800600"/>
        <c:crosses val="autoZero"/>
        <c:auto val="1"/>
        <c:lblAlgn val="ctr"/>
        <c:lblOffset val="100"/>
        <c:noMultiLvlLbl val="0"/>
      </c:catAx>
      <c:valAx>
        <c:axId val="421800600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9981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524204342007"/>
          <c:y val="0.28639342987649047"/>
          <c:w val="0.72346943387043494"/>
          <c:h val="0.604286857187513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C'!$G$8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C'!$B$10:$B$19</c:f>
              <c:strCache>
                <c:ptCount val="10"/>
                <c:pt idx="0">
                  <c:v>P-31C</c:v>
                </c:pt>
                <c:pt idx="1">
                  <c:v>P-36C</c:v>
                </c:pt>
                <c:pt idx="2">
                  <c:v>P-45C</c:v>
                </c:pt>
                <c:pt idx="3">
                  <c:v>P-46C</c:v>
                </c:pt>
                <c:pt idx="4">
                  <c:v>P-46J23C</c:v>
                </c:pt>
                <c:pt idx="5">
                  <c:v>P-47C</c:v>
                </c:pt>
                <c:pt idx="6">
                  <c:v>P-48C</c:v>
                </c:pt>
                <c:pt idx="7">
                  <c:v>P-53C</c:v>
                </c:pt>
                <c:pt idx="8">
                  <c:v>P-53J23C</c:v>
                </c:pt>
                <c:pt idx="9">
                  <c:v>P-54C</c:v>
                </c:pt>
              </c:strCache>
            </c:strRef>
          </c:cat>
          <c:val>
            <c:numRef>
              <c:f>'Plot C'!$G$10:$G$19</c:f>
              <c:numCache>
                <c:formatCode>#,##0_);\(#,##0\)</c:formatCode>
                <c:ptCount val="10"/>
                <c:pt idx="0">
                  <c:v>167.81666666666669</c:v>
                </c:pt>
                <c:pt idx="1">
                  <c:v>813.84333333333325</c:v>
                </c:pt>
                <c:pt idx="2">
                  <c:v>424.51500000000004</c:v>
                </c:pt>
                <c:pt idx="3">
                  <c:v>398.40699999999998</c:v>
                </c:pt>
                <c:pt idx="4">
                  <c:v>485.88900000000007</c:v>
                </c:pt>
                <c:pt idx="5">
                  <c:v>242.46166666666667</c:v>
                </c:pt>
                <c:pt idx="6">
                  <c:v>242.46166666666667</c:v>
                </c:pt>
                <c:pt idx="7">
                  <c:v>398.40699999999998</c:v>
                </c:pt>
                <c:pt idx="8">
                  <c:v>485.88900000000007</c:v>
                </c:pt>
                <c:pt idx="9">
                  <c:v>405.61500000000001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28452408"/>
        <c:axId val="328450056"/>
      </c:barChart>
      <c:catAx>
        <c:axId val="328452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0056"/>
        <c:crosses val="autoZero"/>
        <c:auto val="1"/>
        <c:lblAlgn val="ctr"/>
        <c:lblOffset val="100"/>
        <c:noMultiLvlLbl val="0"/>
      </c:catAx>
      <c:valAx>
        <c:axId val="328450056"/>
        <c:scaling>
          <c:orientation val="minMax"/>
          <c:max val="15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C'!$G$33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C'!$B$34:$B$41</c:f>
              <c:strCache>
                <c:ptCount val="8"/>
                <c:pt idx="0">
                  <c:v>S-01</c:v>
                </c:pt>
                <c:pt idx="1">
                  <c:v>S-02</c:v>
                </c:pt>
                <c:pt idx="2">
                  <c:v>S-03</c:v>
                </c:pt>
                <c:pt idx="3">
                  <c:v>S-04</c:v>
                </c:pt>
                <c:pt idx="4">
                  <c:v>S-05</c:v>
                </c:pt>
                <c:pt idx="5">
                  <c:v>S-06</c:v>
                </c:pt>
                <c:pt idx="6">
                  <c:v>S-07</c:v>
                </c:pt>
                <c:pt idx="7">
                  <c:v>S-08</c:v>
                </c:pt>
              </c:strCache>
            </c:strRef>
          </c:cat>
          <c:val>
            <c:numRef>
              <c:f>'Plot C'!$G$34:$G$41</c:f>
              <c:numCache>
                <c:formatCode>#,##0_);\(#,##0\)</c:formatCode>
                <c:ptCount val="8"/>
                <c:pt idx="0">
                  <c:v>64.689333333333337</c:v>
                </c:pt>
                <c:pt idx="1">
                  <c:v>749.51600000000008</c:v>
                </c:pt>
                <c:pt idx="2">
                  <c:v>413.85999999999996</c:v>
                </c:pt>
                <c:pt idx="3">
                  <c:v>291.85999999999996</c:v>
                </c:pt>
                <c:pt idx="4">
                  <c:v>203.29499999999999</c:v>
                </c:pt>
                <c:pt idx="5">
                  <c:v>401.2793333333334</c:v>
                </c:pt>
                <c:pt idx="6">
                  <c:v>139.38</c:v>
                </c:pt>
                <c:pt idx="7">
                  <c:v>1.1456666666666666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800992"/>
        <c:axId val="421801384"/>
      </c:barChart>
      <c:catAx>
        <c:axId val="421800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801384"/>
        <c:crosses val="autoZero"/>
        <c:auto val="1"/>
        <c:lblAlgn val="ctr"/>
        <c:lblOffset val="100"/>
        <c:noMultiLvlLbl val="0"/>
      </c:catAx>
      <c:valAx>
        <c:axId val="421801384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80099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C'!$K$33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C'!$B$34:$B$41</c:f>
              <c:strCache>
                <c:ptCount val="8"/>
                <c:pt idx="0">
                  <c:v>S-01</c:v>
                </c:pt>
                <c:pt idx="1">
                  <c:v>S-02</c:v>
                </c:pt>
                <c:pt idx="2">
                  <c:v>S-03</c:v>
                </c:pt>
                <c:pt idx="3">
                  <c:v>S-04</c:v>
                </c:pt>
                <c:pt idx="4">
                  <c:v>S-05</c:v>
                </c:pt>
                <c:pt idx="5">
                  <c:v>S-06</c:v>
                </c:pt>
                <c:pt idx="6">
                  <c:v>S-07</c:v>
                </c:pt>
                <c:pt idx="7">
                  <c:v>S-08</c:v>
                </c:pt>
              </c:strCache>
            </c:strRef>
          </c:cat>
          <c:val>
            <c:numRef>
              <c:f>'Plot C'!$K$34:$K$41</c:f>
              <c:numCache>
                <c:formatCode>#,##0_);\(#,##0\)</c:formatCode>
                <c:ptCount val="8"/>
                <c:pt idx="0">
                  <c:v>1214.6660909090911</c:v>
                </c:pt>
                <c:pt idx="1">
                  <c:v>1352.2457272727274</c:v>
                </c:pt>
                <c:pt idx="2">
                  <c:v>1353.1824545454544</c:v>
                </c:pt>
                <c:pt idx="3">
                  <c:v>1334.1235454545456</c:v>
                </c:pt>
                <c:pt idx="4">
                  <c:v>1321.6443636363636</c:v>
                </c:pt>
                <c:pt idx="5">
                  <c:v>1266.6472727272726</c:v>
                </c:pt>
                <c:pt idx="6">
                  <c:v>1319.7743636363637</c:v>
                </c:pt>
                <c:pt idx="7">
                  <c:v>1238.2245454545455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798640"/>
        <c:axId val="421959632"/>
      </c:barChart>
      <c:catAx>
        <c:axId val="42179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59632"/>
        <c:crosses val="autoZero"/>
        <c:auto val="1"/>
        <c:lblAlgn val="ctr"/>
        <c:lblOffset val="100"/>
        <c:noMultiLvlLbl val="0"/>
      </c:catAx>
      <c:valAx>
        <c:axId val="421959632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9864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C'!$D$33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C'!$B$34:$B$41</c:f>
              <c:strCache>
                <c:ptCount val="8"/>
                <c:pt idx="0">
                  <c:v>S-01</c:v>
                </c:pt>
                <c:pt idx="1">
                  <c:v>S-02</c:v>
                </c:pt>
                <c:pt idx="2">
                  <c:v>S-03</c:v>
                </c:pt>
                <c:pt idx="3">
                  <c:v>S-04</c:v>
                </c:pt>
                <c:pt idx="4">
                  <c:v>S-05</c:v>
                </c:pt>
                <c:pt idx="5">
                  <c:v>S-06</c:v>
                </c:pt>
                <c:pt idx="6">
                  <c:v>S-07</c:v>
                </c:pt>
                <c:pt idx="7">
                  <c:v>S-08</c:v>
                </c:pt>
              </c:strCache>
            </c:strRef>
          </c:cat>
          <c:val>
            <c:numRef>
              <c:f>'Plot C'!$D$34:$D$41</c:f>
              <c:numCache>
                <c:formatCode>#,##0_);\(#,##0\)</c:formatCode>
                <c:ptCount val="8"/>
                <c:pt idx="0">
                  <c:v>110.77933333333333</c:v>
                </c:pt>
                <c:pt idx="1">
                  <c:v>271.51333333333332</c:v>
                </c:pt>
                <c:pt idx="2">
                  <c:v>565.13083333333327</c:v>
                </c:pt>
                <c:pt idx="3">
                  <c:v>201.172</c:v>
                </c:pt>
                <c:pt idx="4">
                  <c:v>203.02416666666667</c:v>
                </c:pt>
                <c:pt idx="5">
                  <c:v>197.32033333333334</c:v>
                </c:pt>
                <c:pt idx="6">
                  <c:v>200.04249999999999</c:v>
                </c:pt>
                <c:pt idx="7">
                  <c:v>172.82516666666666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960024"/>
        <c:axId val="421958456"/>
      </c:barChart>
      <c:catAx>
        <c:axId val="421960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58456"/>
        <c:crosses val="autoZero"/>
        <c:auto val="1"/>
        <c:lblAlgn val="ctr"/>
        <c:lblOffset val="100"/>
        <c:noMultiLvlLbl val="0"/>
      </c:catAx>
      <c:valAx>
        <c:axId val="421958456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6002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C'!$H$33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C'!$B$34:$B$41</c:f>
              <c:strCache>
                <c:ptCount val="8"/>
                <c:pt idx="0">
                  <c:v>S-01</c:v>
                </c:pt>
                <c:pt idx="1">
                  <c:v>S-02</c:v>
                </c:pt>
                <c:pt idx="2">
                  <c:v>S-03</c:v>
                </c:pt>
                <c:pt idx="3">
                  <c:v>S-04</c:v>
                </c:pt>
                <c:pt idx="4">
                  <c:v>S-05</c:v>
                </c:pt>
                <c:pt idx="5">
                  <c:v>S-06</c:v>
                </c:pt>
                <c:pt idx="6">
                  <c:v>S-07</c:v>
                </c:pt>
                <c:pt idx="7">
                  <c:v>S-08</c:v>
                </c:pt>
              </c:strCache>
            </c:strRef>
          </c:cat>
          <c:val>
            <c:numRef>
              <c:f>'Plot C'!$H$34:$H$41</c:f>
              <c:numCache>
                <c:formatCode>#,##0_);\(#,##0\)</c:formatCode>
                <c:ptCount val="8"/>
                <c:pt idx="0">
                  <c:v>22.256666666666664</c:v>
                </c:pt>
                <c:pt idx="1">
                  <c:v>180.81166666666664</c:v>
                </c:pt>
                <c:pt idx="2">
                  <c:v>982.48766666666677</c:v>
                </c:pt>
                <c:pt idx="3">
                  <c:v>71.3</c:v>
                </c:pt>
                <c:pt idx="4">
                  <c:v>75.566666666666663</c:v>
                </c:pt>
                <c:pt idx="5">
                  <c:v>77.543999999999997</c:v>
                </c:pt>
                <c:pt idx="6">
                  <c:v>56.241666666666674</c:v>
                </c:pt>
                <c:pt idx="7">
                  <c:v>3.903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962768"/>
        <c:axId val="421962376"/>
      </c:barChart>
      <c:catAx>
        <c:axId val="421962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62376"/>
        <c:crosses val="autoZero"/>
        <c:auto val="1"/>
        <c:lblAlgn val="ctr"/>
        <c:lblOffset val="100"/>
        <c:noMultiLvlLbl val="0"/>
      </c:catAx>
      <c:valAx>
        <c:axId val="421962376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6276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C'!$L$33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C'!$B$34:$B$41</c:f>
              <c:strCache>
                <c:ptCount val="8"/>
                <c:pt idx="0">
                  <c:v>S-01</c:v>
                </c:pt>
                <c:pt idx="1">
                  <c:v>S-02</c:v>
                </c:pt>
                <c:pt idx="2">
                  <c:v>S-03</c:v>
                </c:pt>
                <c:pt idx="3">
                  <c:v>S-04</c:v>
                </c:pt>
                <c:pt idx="4">
                  <c:v>S-05</c:v>
                </c:pt>
                <c:pt idx="5">
                  <c:v>S-06</c:v>
                </c:pt>
                <c:pt idx="6">
                  <c:v>S-07</c:v>
                </c:pt>
                <c:pt idx="7">
                  <c:v>S-08</c:v>
                </c:pt>
              </c:strCache>
            </c:strRef>
          </c:cat>
          <c:val>
            <c:numRef>
              <c:f>'Plot C'!$L$34:$L$41</c:f>
              <c:numCache>
                <c:formatCode>#,##0_);\(#,##0\)</c:formatCode>
                <c:ptCount val="8"/>
                <c:pt idx="0">
                  <c:v>58.43363636363636</c:v>
                </c:pt>
                <c:pt idx="1">
                  <c:v>164.62090909090909</c:v>
                </c:pt>
                <c:pt idx="2">
                  <c:v>574.98790909090906</c:v>
                </c:pt>
                <c:pt idx="3">
                  <c:v>93.99318181818181</c:v>
                </c:pt>
                <c:pt idx="4">
                  <c:v>125.78363636363638</c:v>
                </c:pt>
                <c:pt idx="5">
                  <c:v>178.583</c:v>
                </c:pt>
                <c:pt idx="6">
                  <c:v>90.063636363636363</c:v>
                </c:pt>
                <c:pt idx="7">
                  <c:v>382.68990909090911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957672"/>
        <c:axId val="421958848"/>
      </c:barChart>
      <c:catAx>
        <c:axId val="421957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58848"/>
        <c:crosses val="autoZero"/>
        <c:auto val="1"/>
        <c:lblAlgn val="ctr"/>
        <c:lblOffset val="100"/>
        <c:noMultiLvlLbl val="0"/>
      </c:catAx>
      <c:valAx>
        <c:axId val="42195884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5767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46950445889399911"/>
          <c:w val="0.63998894874982737"/>
          <c:h val="0.336329311585804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C'!$C$42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C'!$B$43:$B$44</c:f>
              <c:strCache>
                <c:ptCount val="2"/>
                <c:pt idx="0">
                  <c:v>P-29</c:v>
                </c:pt>
                <c:pt idx="1">
                  <c:v>P-29PS</c:v>
                </c:pt>
              </c:strCache>
            </c:strRef>
          </c:cat>
          <c:val>
            <c:numRef>
              <c:f>'Plot C'!$C$43:$C$44</c:f>
              <c:numCache>
                <c:formatCode>#,##0_);\(#,##0\)</c:formatCode>
                <c:ptCount val="2"/>
                <c:pt idx="0">
                  <c:v>564.97866666666664</c:v>
                </c:pt>
                <c:pt idx="1">
                  <c:v>566.64733333333334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958064"/>
        <c:axId val="421959240"/>
      </c:barChart>
      <c:catAx>
        <c:axId val="4219580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59240"/>
        <c:crosses val="autoZero"/>
        <c:auto val="1"/>
        <c:lblAlgn val="ctr"/>
        <c:lblOffset val="100"/>
        <c:noMultiLvlLbl val="0"/>
      </c:catAx>
      <c:valAx>
        <c:axId val="421959240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5806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45982115626258069"/>
          <c:w val="0.63998894874982737"/>
          <c:h val="0.346012614217223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C'!$G$42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C'!$B$43:$B$44</c:f>
              <c:strCache>
                <c:ptCount val="2"/>
                <c:pt idx="0">
                  <c:v>P-29</c:v>
                </c:pt>
                <c:pt idx="1">
                  <c:v>P-29PS</c:v>
                </c:pt>
              </c:strCache>
            </c:strRef>
          </c:cat>
          <c:val>
            <c:numRef>
              <c:f>'Plot C'!$G$43:$G$44</c:f>
              <c:numCache>
                <c:formatCode>#,##0_);\(#,##0\)</c:formatCode>
                <c:ptCount val="2"/>
                <c:pt idx="0">
                  <c:v>224.92</c:v>
                </c:pt>
                <c:pt idx="1">
                  <c:v>237.38633333333334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961592"/>
        <c:axId val="421964336"/>
      </c:barChart>
      <c:catAx>
        <c:axId val="421961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64336"/>
        <c:crosses val="autoZero"/>
        <c:auto val="1"/>
        <c:lblAlgn val="ctr"/>
        <c:lblOffset val="100"/>
        <c:noMultiLvlLbl val="0"/>
      </c:catAx>
      <c:valAx>
        <c:axId val="421964336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6159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46950445889399911"/>
          <c:w val="0.63998894874982737"/>
          <c:h val="0.336329311585804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C'!$K$42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C'!$B$43:$B$44</c:f>
              <c:strCache>
                <c:ptCount val="2"/>
                <c:pt idx="0">
                  <c:v>P-29</c:v>
                </c:pt>
                <c:pt idx="1">
                  <c:v>P-29PS</c:v>
                </c:pt>
              </c:strCache>
            </c:strRef>
          </c:cat>
          <c:val>
            <c:numRef>
              <c:f>'Plot C'!$K$43:$K$44</c:f>
              <c:numCache>
                <c:formatCode>#,##0_);\(#,##0\)</c:formatCode>
                <c:ptCount val="2"/>
                <c:pt idx="0">
                  <c:v>1348.1862727272726</c:v>
                </c:pt>
                <c:pt idx="1">
                  <c:v>1282.6573636363639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961200"/>
        <c:axId val="421961984"/>
      </c:barChart>
      <c:catAx>
        <c:axId val="421961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61984"/>
        <c:crosses val="autoZero"/>
        <c:auto val="1"/>
        <c:lblAlgn val="ctr"/>
        <c:lblOffset val="100"/>
        <c:noMultiLvlLbl val="0"/>
      </c:catAx>
      <c:valAx>
        <c:axId val="421961984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6120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47366060101853258"/>
          <c:w val="0.63998894874982737"/>
          <c:h val="0.32379728290565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C'!$D$42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C'!$B$43:$B$44</c:f>
              <c:strCache>
                <c:ptCount val="2"/>
                <c:pt idx="0">
                  <c:v>P-29</c:v>
                </c:pt>
                <c:pt idx="1">
                  <c:v>P-29PS</c:v>
                </c:pt>
              </c:strCache>
            </c:strRef>
          </c:cat>
          <c:val>
            <c:numRef>
              <c:f>'Plot C'!$D$43:$D$44</c:f>
              <c:numCache>
                <c:formatCode>#,##0_);\(#,##0\)</c:formatCode>
                <c:ptCount val="2"/>
                <c:pt idx="0">
                  <c:v>200.9555</c:v>
                </c:pt>
                <c:pt idx="1">
                  <c:v>203.8931666666667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3009160"/>
        <c:axId val="423009552"/>
      </c:barChart>
      <c:catAx>
        <c:axId val="423009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9552"/>
        <c:crosses val="autoZero"/>
        <c:auto val="1"/>
        <c:lblAlgn val="ctr"/>
        <c:lblOffset val="100"/>
        <c:noMultiLvlLbl val="0"/>
      </c:catAx>
      <c:valAx>
        <c:axId val="423009552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916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45345856474871926"/>
          <c:w val="0.63998894874982737"/>
          <c:h val="0.343999319175470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C'!$H$42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C'!$B$43:$B$44</c:f>
              <c:strCache>
                <c:ptCount val="2"/>
                <c:pt idx="0">
                  <c:v>P-29</c:v>
                </c:pt>
                <c:pt idx="1">
                  <c:v>P-29PS</c:v>
                </c:pt>
              </c:strCache>
            </c:strRef>
          </c:cat>
          <c:val>
            <c:numRef>
              <c:f>'Plot C'!$H$43:$H$44</c:f>
              <c:numCache>
                <c:formatCode>#,##0_);\(#,##0\)</c:formatCode>
                <c:ptCount val="2"/>
                <c:pt idx="0">
                  <c:v>68.997</c:v>
                </c:pt>
                <c:pt idx="1">
                  <c:v>79.319333333333333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3003672"/>
        <c:axId val="423006808"/>
      </c:barChart>
      <c:catAx>
        <c:axId val="423003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6808"/>
        <c:crosses val="autoZero"/>
        <c:auto val="1"/>
        <c:lblAlgn val="ctr"/>
        <c:lblOffset val="100"/>
        <c:noMultiLvlLbl val="0"/>
      </c:catAx>
      <c:valAx>
        <c:axId val="42300680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367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95158798930038"/>
          <c:y val="0.2807442698303752"/>
          <c:w val="0.64691456630122179"/>
          <c:h val="0.61874622826900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C'!$K$8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C'!$B$10:$B$19</c:f>
              <c:strCache>
                <c:ptCount val="10"/>
                <c:pt idx="0">
                  <c:v>P-31C</c:v>
                </c:pt>
                <c:pt idx="1">
                  <c:v>P-36C</c:v>
                </c:pt>
                <c:pt idx="2">
                  <c:v>P-45C</c:v>
                </c:pt>
                <c:pt idx="3">
                  <c:v>P-46C</c:v>
                </c:pt>
                <c:pt idx="4">
                  <c:v>P-46J23C</c:v>
                </c:pt>
                <c:pt idx="5">
                  <c:v>P-47C</c:v>
                </c:pt>
                <c:pt idx="6">
                  <c:v>P-48C</c:v>
                </c:pt>
                <c:pt idx="7">
                  <c:v>P-53C</c:v>
                </c:pt>
                <c:pt idx="8">
                  <c:v>P-53J23C</c:v>
                </c:pt>
                <c:pt idx="9">
                  <c:v>P-54C</c:v>
                </c:pt>
              </c:strCache>
            </c:strRef>
          </c:cat>
          <c:val>
            <c:numRef>
              <c:f>'Plot C'!$K$10:$K$19</c:f>
              <c:numCache>
                <c:formatCode>#,##0_);\(#,##0\)</c:formatCode>
                <c:ptCount val="10"/>
                <c:pt idx="0">
                  <c:v>1332.153181818182</c:v>
                </c:pt>
                <c:pt idx="1">
                  <c:v>1309.7779090909089</c:v>
                </c:pt>
                <c:pt idx="2">
                  <c:v>1360.615</c:v>
                </c:pt>
                <c:pt idx="3">
                  <c:v>1315.3571818181817</c:v>
                </c:pt>
                <c:pt idx="4">
                  <c:v>1325.0573636363638</c:v>
                </c:pt>
                <c:pt idx="5">
                  <c:v>1316.1046363636362</c:v>
                </c:pt>
                <c:pt idx="6">
                  <c:v>1316.1046363636362</c:v>
                </c:pt>
                <c:pt idx="7">
                  <c:v>1315.3571818181817</c:v>
                </c:pt>
                <c:pt idx="8">
                  <c:v>1325.0573636363638</c:v>
                </c:pt>
                <c:pt idx="9">
                  <c:v>1357.4261818181819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28450448"/>
        <c:axId val="328452016"/>
      </c:barChart>
      <c:catAx>
        <c:axId val="328450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2016"/>
        <c:crosses val="autoZero"/>
        <c:auto val="1"/>
        <c:lblAlgn val="ctr"/>
        <c:lblOffset val="100"/>
        <c:noMultiLvlLbl val="0"/>
      </c:catAx>
      <c:valAx>
        <c:axId val="328452016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044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46355958288362592"/>
          <c:w val="0.63998894874982737"/>
          <c:h val="0.33389830104056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C'!$L$42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C'!$B$43:$B$44</c:f>
              <c:strCache>
                <c:ptCount val="2"/>
                <c:pt idx="0">
                  <c:v>P-29</c:v>
                </c:pt>
                <c:pt idx="1">
                  <c:v>P-29PS</c:v>
                </c:pt>
              </c:strCache>
            </c:strRef>
          </c:cat>
          <c:val>
            <c:numRef>
              <c:f>'Plot C'!$L$43:$L$44</c:f>
              <c:numCache>
                <c:formatCode>#,##0_);\(#,##0\)</c:formatCode>
                <c:ptCount val="2"/>
                <c:pt idx="0">
                  <c:v>101.46900000000001</c:v>
                </c:pt>
                <c:pt idx="1">
                  <c:v>102.57372727272728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3007984"/>
        <c:axId val="423002888"/>
      </c:barChart>
      <c:catAx>
        <c:axId val="423007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2888"/>
        <c:crosses val="autoZero"/>
        <c:auto val="1"/>
        <c:lblAlgn val="ctr"/>
        <c:lblOffset val="100"/>
        <c:noMultiLvlLbl val="0"/>
      </c:catAx>
      <c:valAx>
        <c:axId val="42300288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798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524204342007"/>
          <c:y val="0.13040976221255923"/>
          <c:w val="0.72346943387043494"/>
          <c:h val="0.811906804559877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Plot!$C$8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(Plot!$B$9:$B$12,Plot!$B$14:$B$28,Plot!$B$31:$B$37,Plot!$B$40:$B$43)</c:f>
              <c:strCache>
                <c:ptCount val="30"/>
                <c:pt idx="0">
                  <c:v>P-01</c:v>
                </c:pt>
                <c:pt idx="1">
                  <c:v>P-02</c:v>
                </c:pt>
                <c:pt idx="2">
                  <c:v>P-03</c:v>
                </c:pt>
                <c:pt idx="3">
                  <c:v>P-04</c:v>
                </c:pt>
                <c:pt idx="4">
                  <c:v>P-06</c:v>
                </c:pt>
                <c:pt idx="5">
                  <c:v>P-07</c:v>
                </c:pt>
                <c:pt idx="6">
                  <c:v>P-08</c:v>
                </c:pt>
                <c:pt idx="7">
                  <c:v>P-09</c:v>
                </c:pt>
                <c:pt idx="8">
                  <c:v>P-10</c:v>
                </c:pt>
                <c:pt idx="9">
                  <c:v>P-11</c:v>
                </c:pt>
                <c:pt idx="10">
                  <c:v>P-12</c:v>
                </c:pt>
                <c:pt idx="11">
                  <c:v>P-13</c:v>
                </c:pt>
                <c:pt idx="12">
                  <c:v>P-14</c:v>
                </c:pt>
                <c:pt idx="13">
                  <c:v>P-15</c:v>
                </c:pt>
                <c:pt idx="14">
                  <c:v>P-16</c:v>
                </c:pt>
                <c:pt idx="15">
                  <c:v>P-17</c:v>
                </c:pt>
                <c:pt idx="16">
                  <c:v>P-18</c:v>
                </c:pt>
                <c:pt idx="17">
                  <c:v>P-19</c:v>
                </c:pt>
                <c:pt idx="18">
                  <c:v>P-20</c:v>
                </c:pt>
                <c:pt idx="19">
                  <c:v>P-28</c:v>
                </c:pt>
                <c:pt idx="20">
                  <c:v>P-30</c:v>
                </c:pt>
                <c:pt idx="21">
                  <c:v>P-31</c:v>
                </c:pt>
                <c:pt idx="22">
                  <c:v>P-32</c:v>
                </c:pt>
                <c:pt idx="23">
                  <c:v>P-33</c:v>
                </c:pt>
                <c:pt idx="24">
                  <c:v>P-34</c:v>
                </c:pt>
                <c:pt idx="25">
                  <c:v>P-35</c:v>
                </c:pt>
                <c:pt idx="26">
                  <c:v>P-45</c:v>
                </c:pt>
                <c:pt idx="27">
                  <c:v>P-46</c:v>
                </c:pt>
                <c:pt idx="28">
                  <c:v>P-53</c:v>
                </c:pt>
                <c:pt idx="29">
                  <c:v>P-54</c:v>
                </c:pt>
              </c:strCache>
            </c:strRef>
          </c:cat>
          <c:val>
            <c:numRef>
              <c:f>(Plot!$C$9:$C$12,Plot!$C$14:$C$28,Plot!$C$31:$C$37,Plot!$C$40:$C$43)</c:f>
              <c:numCache>
                <c:formatCode>#,##0_);\(#,##0\)</c:formatCode>
                <c:ptCount val="30"/>
                <c:pt idx="0">
                  <c:v>699.33433333333323</c:v>
                </c:pt>
                <c:pt idx="1">
                  <c:v>682.46516666666673</c:v>
                </c:pt>
                <c:pt idx="2">
                  <c:v>671.71733333333327</c:v>
                </c:pt>
                <c:pt idx="3">
                  <c:v>896.18483333333336</c:v>
                </c:pt>
                <c:pt idx="4">
                  <c:v>749.4325</c:v>
                </c:pt>
                <c:pt idx="5">
                  <c:v>738.97383333333346</c:v>
                </c:pt>
                <c:pt idx="6">
                  <c:v>657.03916666666657</c:v>
                </c:pt>
                <c:pt idx="7">
                  <c:v>566.74466666666672</c:v>
                </c:pt>
                <c:pt idx="8">
                  <c:v>782.60866666666664</c:v>
                </c:pt>
                <c:pt idx="9">
                  <c:v>561.31016666666665</c:v>
                </c:pt>
                <c:pt idx="10">
                  <c:v>704.09333333333325</c:v>
                </c:pt>
                <c:pt idx="11">
                  <c:v>565.45983333333334</c:v>
                </c:pt>
                <c:pt idx="12">
                  <c:v>735.81433333333337</c:v>
                </c:pt>
                <c:pt idx="13">
                  <c:v>562.3848333333334</c:v>
                </c:pt>
                <c:pt idx="14">
                  <c:v>969.46333333333314</c:v>
                </c:pt>
                <c:pt idx="15">
                  <c:v>553.97300000000007</c:v>
                </c:pt>
                <c:pt idx="16">
                  <c:v>719.51400000000001</c:v>
                </c:pt>
                <c:pt idx="17">
                  <c:v>1030.6791666666666</c:v>
                </c:pt>
                <c:pt idx="18">
                  <c:v>724.43449999999996</c:v>
                </c:pt>
                <c:pt idx="19">
                  <c:v>557.10949999999991</c:v>
                </c:pt>
                <c:pt idx="20">
                  <c:v>627.07033333333322</c:v>
                </c:pt>
                <c:pt idx="21">
                  <c:v>560.05783333333329</c:v>
                </c:pt>
                <c:pt idx="22">
                  <c:v>602.9081666666666</c:v>
                </c:pt>
                <c:pt idx="23">
                  <c:v>657.29233333333343</c:v>
                </c:pt>
                <c:pt idx="24">
                  <c:v>792.13350000000003</c:v>
                </c:pt>
                <c:pt idx="25">
                  <c:v>645.93700000000001</c:v>
                </c:pt>
                <c:pt idx="26">
                  <c:v>550.26366666666661</c:v>
                </c:pt>
                <c:pt idx="27">
                  <c:v>543.245</c:v>
                </c:pt>
                <c:pt idx="28">
                  <c:v>543.245</c:v>
                </c:pt>
                <c:pt idx="29">
                  <c:v>564.39116666666666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3006416"/>
        <c:axId val="423004848"/>
      </c:barChart>
      <c:catAx>
        <c:axId val="423006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4848"/>
        <c:crosses val="autoZero"/>
        <c:auto val="1"/>
        <c:lblAlgn val="ctr"/>
        <c:lblOffset val="100"/>
        <c:noMultiLvlLbl val="0"/>
      </c:catAx>
      <c:valAx>
        <c:axId val="42300484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524204342007"/>
          <c:y val="0.13040976221255923"/>
          <c:w val="0.72346943387043494"/>
          <c:h val="0.811906804559877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Plot!$G$8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(Plot!$B$9:$B$12,Plot!$B$14:$B$28,Plot!$B$31:$B$37,Plot!$B$40:$B$43)</c:f>
              <c:strCache>
                <c:ptCount val="30"/>
                <c:pt idx="0">
                  <c:v>P-01</c:v>
                </c:pt>
                <c:pt idx="1">
                  <c:v>P-02</c:v>
                </c:pt>
                <c:pt idx="2">
                  <c:v>P-03</c:v>
                </c:pt>
                <c:pt idx="3">
                  <c:v>P-04</c:v>
                </c:pt>
                <c:pt idx="4">
                  <c:v>P-06</c:v>
                </c:pt>
                <c:pt idx="5">
                  <c:v>P-07</c:v>
                </c:pt>
                <c:pt idx="6">
                  <c:v>P-08</c:v>
                </c:pt>
                <c:pt idx="7">
                  <c:v>P-09</c:v>
                </c:pt>
                <c:pt idx="8">
                  <c:v>P-10</c:v>
                </c:pt>
                <c:pt idx="9">
                  <c:v>P-11</c:v>
                </c:pt>
                <c:pt idx="10">
                  <c:v>P-12</c:v>
                </c:pt>
                <c:pt idx="11">
                  <c:v>P-13</c:v>
                </c:pt>
                <c:pt idx="12">
                  <c:v>P-14</c:v>
                </c:pt>
                <c:pt idx="13">
                  <c:v>P-15</c:v>
                </c:pt>
                <c:pt idx="14">
                  <c:v>P-16</c:v>
                </c:pt>
                <c:pt idx="15">
                  <c:v>P-17</c:v>
                </c:pt>
                <c:pt idx="16">
                  <c:v>P-18</c:v>
                </c:pt>
                <c:pt idx="17">
                  <c:v>P-19</c:v>
                </c:pt>
                <c:pt idx="18">
                  <c:v>P-20</c:v>
                </c:pt>
                <c:pt idx="19">
                  <c:v>P-28</c:v>
                </c:pt>
                <c:pt idx="20">
                  <c:v>P-30</c:v>
                </c:pt>
                <c:pt idx="21">
                  <c:v>P-31</c:v>
                </c:pt>
                <c:pt idx="22">
                  <c:v>P-32</c:v>
                </c:pt>
                <c:pt idx="23">
                  <c:v>P-33</c:v>
                </c:pt>
                <c:pt idx="24">
                  <c:v>P-34</c:v>
                </c:pt>
                <c:pt idx="25">
                  <c:v>P-35</c:v>
                </c:pt>
                <c:pt idx="26">
                  <c:v>P-45</c:v>
                </c:pt>
                <c:pt idx="27">
                  <c:v>P-46</c:v>
                </c:pt>
                <c:pt idx="28">
                  <c:v>P-53</c:v>
                </c:pt>
                <c:pt idx="29">
                  <c:v>P-54</c:v>
                </c:pt>
              </c:strCache>
            </c:strRef>
          </c:cat>
          <c:val>
            <c:numRef>
              <c:f>(Plot!$G$9:$G$12,Plot!$G$14:$G$28,Plot!$G$31:$G$37,Plot!$G$40:$G$43)</c:f>
              <c:numCache>
                <c:formatCode>#,##0_);\(#,##0\)</c:formatCode>
                <c:ptCount val="30"/>
                <c:pt idx="0">
                  <c:v>282.20566666666667</c:v>
                </c:pt>
                <c:pt idx="1">
                  <c:v>234.779</c:v>
                </c:pt>
                <c:pt idx="2">
                  <c:v>203.33500000000001</c:v>
                </c:pt>
                <c:pt idx="3">
                  <c:v>997.10033333333331</c:v>
                </c:pt>
                <c:pt idx="4">
                  <c:v>584.70333333333338</c:v>
                </c:pt>
                <c:pt idx="5">
                  <c:v>514.47200000000009</c:v>
                </c:pt>
                <c:pt idx="6">
                  <c:v>241.35166666666666</c:v>
                </c:pt>
                <c:pt idx="7">
                  <c:v>201.42</c:v>
                </c:pt>
                <c:pt idx="8">
                  <c:v>711.346</c:v>
                </c:pt>
                <c:pt idx="9">
                  <c:v>168.80499999999998</c:v>
                </c:pt>
                <c:pt idx="10">
                  <c:v>428.96</c:v>
                </c:pt>
                <c:pt idx="11">
                  <c:v>193.88766666666666</c:v>
                </c:pt>
                <c:pt idx="12">
                  <c:v>729.69599999999991</c:v>
                </c:pt>
                <c:pt idx="13">
                  <c:v>1083.348</c:v>
                </c:pt>
                <c:pt idx="14">
                  <c:v>1290.49</c:v>
                </c:pt>
                <c:pt idx="15">
                  <c:v>1056.1099999999999</c:v>
                </c:pt>
                <c:pt idx="16">
                  <c:v>670.53800000000001</c:v>
                </c:pt>
                <c:pt idx="17">
                  <c:v>1247.6400000000001</c:v>
                </c:pt>
                <c:pt idx="18">
                  <c:v>450.03999999999996</c:v>
                </c:pt>
                <c:pt idx="19">
                  <c:v>214.62666666666667</c:v>
                </c:pt>
                <c:pt idx="20">
                  <c:v>348.36666666666662</c:v>
                </c:pt>
                <c:pt idx="21">
                  <c:v>167.81666666666669</c:v>
                </c:pt>
                <c:pt idx="22">
                  <c:v>433.36933333333337</c:v>
                </c:pt>
                <c:pt idx="23">
                  <c:v>470.22899999999998</c:v>
                </c:pt>
                <c:pt idx="24">
                  <c:v>772.78766666666661</c:v>
                </c:pt>
                <c:pt idx="25">
                  <c:v>443.05799999999999</c:v>
                </c:pt>
                <c:pt idx="26">
                  <c:v>424.51500000000004</c:v>
                </c:pt>
                <c:pt idx="27">
                  <c:v>398.40699999999998</c:v>
                </c:pt>
                <c:pt idx="28">
                  <c:v>398.40699999999998</c:v>
                </c:pt>
                <c:pt idx="29">
                  <c:v>405.61500000000001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3002104"/>
        <c:axId val="423002496"/>
      </c:barChart>
      <c:catAx>
        <c:axId val="423002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2496"/>
        <c:crosses val="autoZero"/>
        <c:auto val="1"/>
        <c:lblAlgn val="ctr"/>
        <c:lblOffset val="100"/>
        <c:noMultiLvlLbl val="0"/>
      </c:catAx>
      <c:valAx>
        <c:axId val="4230024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2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524204342007"/>
          <c:y val="0.13289732440161395"/>
          <c:w val="0.72346943387043494"/>
          <c:h val="0.80922219610608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Plot!$K$8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(Plot!$B$9:$B$12,Plot!$B$14:$B$28,Plot!$B$31:$B$37,Plot!$B$40:$B$43)</c:f>
              <c:strCache>
                <c:ptCount val="30"/>
                <c:pt idx="0">
                  <c:v>P-01</c:v>
                </c:pt>
                <c:pt idx="1">
                  <c:v>P-02</c:v>
                </c:pt>
                <c:pt idx="2">
                  <c:v>P-03</c:v>
                </c:pt>
                <c:pt idx="3">
                  <c:v>P-04</c:v>
                </c:pt>
                <c:pt idx="4">
                  <c:v>P-06</c:v>
                </c:pt>
                <c:pt idx="5">
                  <c:v>P-07</c:v>
                </c:pt>
                <c:pt idx="6">
                  <c:v>P-08</c:v>
                </c:pt>
                <c:pt idx="7">
                  <c:v>P-09</c:v>
                </c:pt>
                <c:pt idx="8">
                  <c:v>P-10</c:v>
                </c:pt>
                <c:pt idx="9">
                  <c:v>P-11</c:v>
                </c:pt>
                <c:pt idx="10">
                  <c:v>P-12</c:v>
                </c:pt>
                <c:pt idx="11">
                  <c:v>P-13</c:v>
                </c:pt>
                <c:pt idx="12">
                  <c:v>P-14</c:v>
                </c:pt>
                <c:pt idx="13">
                  <c:v>P-15</c:v>
                </c:pt>
                <c:pt idx="14">
                  <c:v>P-16</c:v>
                </c:pt>
                <c:pt idx="15">
                  <c:v>P-17</c:v>
                </c:pt>
                <c:pt idx="16">
                  <c:v>P-18</c:v>
                </c:pt>
                <c:pt idx="17">
                  <c:v>P-19</c:v>
                </c:pt>
                <c:pt idx="18">
                  <c:v>P-20</c:v>
                </c:pt>
                <c:pt idx="19">
                  <c:v>P-28</c:v>
                </c:pt>
                <c:pt idx="20">
                  <c:v>P-30</c:v>
                </c:pt>
                <c:pt idx="21">
                  <c:v>P-31</c:v>
                </c:pt>
                <c:pt idx="22">
                  <c:v>P-32</c:v>
                </c:pt>
                <c:pt idx="23">
                  <c:v>P-33</c:v>
                </c:pt>
                <c:pt idx="24">
                  <c:v>P-34</c:v>
                </c:pt>
                <c:pt idx="25">
                  <c:v>P-35</c:v>
                </c:pt>
                <c:pt idx="26">
                  <c:v>P-45</c:v>
                </c:pt>
                <c:pt idx="27">
                  <c:v>P-46</c:v>
                </c:pt>
                <c:pt idx="28">
                  <c:v>P-53</c:v>
                </c:pt>
                <c:pt idx="29">
                  <c:v>P-54</c:v>
                </c:pt>
              </c:strCache>
            </c:strRef>
          </c:cat>
          <c:val>
            <c:numRef>
              <c:f>(Plot!$K$9:$K$12,Plot!$K$14:$K$28,Plot!$K$31:$K$37,Plot!$K$40:$K$43)</c:f>
              <c:numCache>
                <c:formatCode>#,##0_);\(#,##0\)</c:formatCode>
                <c:ptCount val="30"/>
                <c:pt idx="0">
                  <c:v>1271.3464545454544</c:v>
                </c:pt>
                <c:pt idx="1">
                  <c:v>1287.3105454545455</c:v>
                </c:pt>
                <c:pt idx="2">
                  <c:v>1329.2446363636363</c:v>
                </c:pt>
                <c:pt idx="3">
                  <c:v>1337.9451818181819</c:v>
                </c:pt>
                <c:pt idx="4">
                  <c:v>1358.4420909090911</c:v>
                </c:pt>
                <c:pt idx="5">
                  <c:v>1347.7212727272729</c:v>
                </c:pt>
                <c:pt idx="6">
                  <c:v>1320.5240909090908</c:v>
                </c:pt>
                <c:pt idx="7">
                  <c:v>1290.9805454545453</c:v>
                </c:pt>
                <c:pt idx="8">
                  <c:v>1341.9939090909093</c:v>
                </c:pt>
                <c:pt idx="9">
                  <c:v>1296.5506363636362</c:v>
                </c:pt>
                <c:pt idx="10">
                  <c:v>1346.9804545454544</c:v>
                </c:pt>
                <c:pt idx="11">
                  <c:v>1241.4917272727273</c:v>
                </c:pt>
                <c:pt idx="12">
                  <c:v>1345.7955454545456</c:v>
                </c:pt>
                <c:pt idx="13">
                  <c:v>1362.3963636363635</c:v>
                </c:pt>
                <c:pt idx="14">
                  <c:v>1338.9946363636363</c:v>
                </c:pt>
                <c:pt idx="15">
                  <c:v>1250.0473636363638</c:v>
                </c:pt>
                <c:pt idx="16">
                  <c:v>1257.9133636363638</c:v>
                </c:pt>
                <c:pt idx="17">
                  <c:v>1346.1509999999998</c:v>
                </c:pt>
                <c:pt idx="18">
                  <c:v>1344.2161818181817</c:v>
                </c:pt>
                <c:pt idx="19">
                  <c:v>1291.7697272727273</c:v>
                </c:pt>
                <c:pt idx="20">
                  <c:v>1352.5422727272728</c:v>
                </c:pt>
                <c:pt idx="21">
                  <c:v>1332.153181818182</c:v>
                </c:pt>
                <c:pt idx="22">
                  <c:v>1353.1762727272726</c:v>
                </c:pt>
                <c:pt idx="23">
                  <c:v>1338.1073636363637</c:v>
                </c:pt>
                <c:pt idx="24">
                  <c:v>1352.398090909091</c:v>
                </c:pt>
                <c:pt idx="25">
                  <c:v>1339.1774545454546</c:v>
                </c:pt>
                <c:pt idx="26">
                  <c:v>1360.615</c:v>
                </c:pt>
                <c:pt idx="27">
                  <c:v>1315.3571818181817</c:v>
                </c:pt>
                <c:pt idx="28">
                  <c:v>1315.3571818181817</c:v>
                </c:pt>
                <c:pt idx="29">
                  <c:v>1357.4261818181819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3004456"/>
        <c:axId val="423008376"/>
      </c:barChart>
      <c:catAx>
        <c:axId val="423004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8376"/>
        <c:crosses val="autoZero"/>
        <c:auto val="1"/>
        <c:lblAlgn val="ctr"/>
        <c:lblOffset val="100"/>
        <c:noMultiLvlLbl val="0"/>
      </c:catAx>
      <c:valAx>
        <c:axId val="423008376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4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</a:t>
            </a:r>
            <a:r>
              <a:rPr lang="en-US" sz="1200" baseline="0"/>
              <a:t> </a:t>
            </a:r>
            <a:r>
              <a:rPr lang="en-US" sz="1200"/>
              <a:t>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9097439375102"/>
          <c:y val="0.11414208485133388"/>
          <c:w val="0.67881249293599055"/>
          <c:h val="0.835978179966310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Plot!$D$8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(Plot!$B$9:$B$12,Plot!$B$14:$B$28,Plot!$B$31:$B$37,Plot!$B$40:$B$43)</c:f>
              <c:strCache>
                <c:ptCount val="30"/>
                <c:pt idx="0">
                  <c:v>P-01</c:v>
                </c:pt>
                <c:pt idx="1">
                  <c:v>P-02</c:v>
                </c:pt>
                <c:pt idx="2">
                  <c:v>P-03</c:v>
                </c:pt>
                <c:pt idx="3">
                  <c:v>P-04</c:v>
                </c:pt>
                <c:pt idx="4">
                  <c:v>P-06</c:v>
                </c:pt>
                <c:pt idx="5">
                  <c:v>P-07</c:v>
                </c:pt>
                <c:pt idx="6">
                  <c:v>P-08</c:v>
                </c:pt>
                <c:pt idx="7">
                  <c:v>P-09</c:v>
                </c:pt>
                <c:pt idx="8">
                  <c:v>P-10</c:v>
                </c:pt>
                <c:pt idx="9">
                  <c:v>P-11</c:v>
                </c:pt>
                <c:pt idx="10">
                  <c:v>P-12</c:v>
                </c:pt>
                <c:pt idx="11">
                  <c:v>P-13</c:v>
                </c:pt>
                <c:pt idx="12">
                  <c:v>P-14</c:v>
                </c:pt>
                <c:pt idx="13">
                  <c:v>P-15</c:v>
                </c:pt>
                <c:pt idx="14">
                  <c:v>P-16</c:v>
                </c:pt>
                <c:pt idx="15">
                  <c:v>P-17</c:v>
                </c:pt>
                <c:pt idx="16">
                  <c:v>P-18</c:v>
                </c:pt>
                <c:pt idx="17">
                  <c:v>P-19</c:v>
                </c:pt>
                <c:pt idx="18">
                  <c:v>P-20</c:v>
                </c:pt>
                <c:pt idx="19">
                  <c:v>P-28</c:v>
                </c:pt>
                <c:pt idx="20">
                  <c:v>P-30</c:v>
                </c:pt>
                <c:pt idx="21">
                  <c:v>P-31</c:v>
                </c:pt>
                <c:pt idx="22">
                  <c:v>P-32</c:v>
                </c:pt>
                <c:pt idx="23">
                  <c:v>P-33</c:v>
                </c:pt>
                <c:pt idx="24">
                  <c:v>P-34</c:v>
                </c:pt>
                <c:pt idx="25">
                  <c:v>P-35</c:v>
                </c:pt>
                <c:pt idx="26">
                  <c:v>P-45</c:v>
                </c:pt>
                <c:pt idx="27">
                  <c:v>P-46</c:v>
                </c:pt>
                <c:pt idx="28">
                  <c:v>P-53</c:v>
                </c:pt>
                <c:pt idx="29">
                  <c:v>P-54</c:v>
                </c:pt>
              </c:strCache>
            </c:strRef>
          </c:cat>
          <c:val>
            <c:numRef>
              <c:f>(Plot!$D$9:$D$12,Plot!$D$14:$D$28,Plot!$D$31:$D$37,Plot!$D$40:$D$43)</c:f>
              <c:numCache>
                <c:formatCode>#,##0_);\(#,##0\)</c:formatCode>
                <c:ptCount val="30"/>
                <c:pt idx="0">
                  <c:v>236.00316666666666</c:v>
                </c:pt>
                <c:pt idx="1">
                  <c:v>235.65733333333333</c:v>
                </c:pt>
                <c:pt idx="2">
                  <c:v>232.21333333333337</c:v>
                </c:pt>
                <c:pt idx="3">
                  <c:v>238.12916666666663</c:v>
                </c:pt>
                <c:pt idx="4">
                  <c:v>234.85833333333335</c:v>
                </c:pt>
                <c:pt idx="5">
                  <c:v>216.75800000000001</c:v>
                </c:pt>
                <c:pt idx="6">
                  <c:v>236.02666666666664</c:v>
                </c:pt>
                <c:pt idx="7">
                  <c:v>234.68033333333335</c:v>
                </c:pt>
                <c:pt idx="8">
                  <c:v>224.16416666666666</c:v>
                </c:pt>
                <c:pt idx="9">
                  <c:v>228.37633333333329</c:v>
                </c:pt>
                <c:pt idx="10">
                  <c:v>232.68899999999999</c:v>
                </c:pt>
                <c:pt idx="11">
                  <c:v>235.16399999999999</c:v>
                </c:pt>
                <c:pt idx="12">
                  <c:v>269.57649999999995</c:v>
                </c:pt>
                <c:pt idx="13">
                  <c:v>197.05066666666667</c:v>
                </c:pt>
                <c:pt idx="14">
                  <c:v>240.82666666666668</c:v>
                </c:pt>
                <c:pt idx="15">
                  <c:v>172.94200000000001</c:v>
                </c:pt>
                <c:pt idx="16">
                  <c:v>39.756499999999996</c:v>
                </c:pt>
                <c:pt idx="17">
                  <c:v>248.07749999999996</c:v>
                </c:pt>
                <c:pt idx="18">
                  <c:v>227.59833333333333</c:v>
                </c:pt>
                <c:pt idx="19">
                  <c:v>222.31916666666666</c:v>
                </c:pt>
                <c:pt idx="20">
                  <c:v>232.69166666666669</c:v>
                </c:pt>
                <c:pt idx="21">
                  <c:v>227.68166666666664</c:v>
                </c:pt>
                <c:pt idx="22">
                  <c:v>212.71083333333331</c:v>
                </c:pt>
                <c:pt idx="23">
                  <c:v>228.95933333333335</c:v>
                </c:pt>
                <c:pt idx="24">
                  <c:v>232.69266666666667</c:v>
                </c:pt>
                <c:pt idx="25">
                  <c:v>226.61916666666664</c:v>
                </c:pt>
                <c:pt idx="26">
                  <c:v>211.54916666666665</c:v>
                </c:pt>
                <c:pt idx="27">
                  <c:v>208.03333333333333</c:v>
                </c:pt>
                <c:pt idx="28">
                  <c:v>208.03333333333333</c:v>
                </c:pt>
                <c:pt idx="29">
                  <c:v>232.68999999999997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3007592"/>
        <c:axId val="423008768"/>
      </c:barChart>
      <c:catAx>
        <c:axId val="423007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8768"/>
        <c:crosses val="autoZero"/>
        <c:auto val="1"/>
        <c:lblAlgn val="ctr"/>
        <c:lblOffset val="100"/>
        <c:noMultiLvlLbl val="0"/>
      </c:catAx>
      <c:valAx>
        <c:axId val="42300876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0759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</a:t>
            </a:r>
            <a:r>
              <a:rPr lang="en-US" sz="1200" baseline="0"/>
              <a:t> </a:t>
            </a:r>
            <a:r>
              <a:rPr lang="en-US" sz="1200"/>
              <a:t>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566891459141767"/>
          <c:y val="0.11911720922944334"/>
          <c:w val="0.66605332228208314"/>
          <c:h val="0.831003055588200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Plot!$H$8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(Plot!$B$9:$B$12,Plot!$B$14:$B$28,Plot!$B$31:$B$37,Plot!$B$40:$B$43)</c:f>
              <c:strCache>
                <c:ptCount val="30"/>
                <c:pt idx="0">
                  <c:v>P-01</c:v>
                </c:pt>
                <c:pt idx="1">
                  <c:v>P-02</c:v>
                </c:pt>
                <c:pt idx="2">
                  <c:v>P-03</c:v>
                </c:pt>
                <c:pt idx="3">
                  <c:v>P-04</c:v>
                </c:pt>
                <c:pt idx="4">
                  <c:v>P-06</c:v>
                </c:pt>
                <c:pt idx="5">
                  <c:v>P-07</c:v>
                </c:pt>
                <c:pt idx="6">
                  <c:v>P-08</c:v>
                </c:pt>
                <c:pt idx="7">
                  <c:v>P-09</c:v>
                </c:pt>
                <c:pt idx="8">
                  <c:v>P-10</c:v>
                </c:pt>
                <c:pt idx="9">
                  <c:v>P-11</c:v>
                </c:pt>
                <c:pt idx="10">
                  <c:v>P-12</c:v>
                </c:pt>
                <c:pt idx="11">
                  <c:v>P-13</c:v>
                </c:pt>
                <c:pt idx="12">
                  <c:v>P-14</c:v>
                </c:pt>
                <c:pt idx="13">
                  <c:v>P-15</c:v>
                </c:pt>
                <c:pt idx="14">
                  <c:v>P-16</c:v>
                </c:pt>
                <c:pt idx="15">
                  <c:v>P-17</c:v>
                </c:pt>
                <c:pt idx="16">
                  <c:v>P-18</c:v>
                </c:pt>
                <c:pt idx="17">
                  <c:v>P-19</c:v>
                </c:pt>
                <c:pt idx="18">
                  <c:v>P-20</c:v>
                </c:pt>
                <c:pt idx="19">
                  <c:v>P-28</c:v>
                </c:pt>
                <c:pt idx="20">
                  <c:v>P-30</c:v>
                </c:pt>
                <c:pt idx="21">
                  <c:v>P-31</c:v>
                </c:pt>
                <c:pt idx="22">
                  <c:v>P-32</c:v>
                </c:pt>
                <c:pt idx="23">
                  <c:v>P-33</c:v>
                </c:pt>
                <c:pt idx="24">
                  <c:v>P-34</c:v>
                </c:pt>
                <c:pt idx="25">
                  <c:v>P-35</c:v>
                </c:pt>
                <c:pt idx="26">
                  <c:v>P-45</c:v>
                </c:pt>
                <c:pt idx="27">
                  <c:v>P-46</c:v>
                </c:pt>
                <c:pt idx="28">
                  <c:v>P-53</c:v>
                </c:pt>
                <c:pt idx="29">
                  <c:v>P-54</c:v>
                </c:pt>
              </c:strCache>
            </c:strRef>
          </c:cat>
          <c:val>
            <c:numRef>
              <c:f>(Plot!$H$9:$H$12,Plot!$H$14:$H$28,Plot!$H$31:$H$37,Plot!$H$40:$H$43)</c:f>
              <c:numCache>
                <c:formatCode>#,##0_);\(#,##0\)</c:formatCode>
                <c:ptCount val="30"/>
                <c:pt idx="0">
                  <c:v>272.738</c:v>
                </c:pt>
                <c:pt idx="1">
                  <c:v>269.88133333333332</c:v>
                </c:pt>
                <c:pt idx="2">
                  <c:v>249.24166666666665</c:v>
                </c:pt>
                <c:pt idx="3">
                  <c:v>296.40000000000003</c:v>
                </c:pt>
                <c:pt idx="4">
                  <c:v>265.18</c:v>
                </c:pt>
                <c:pt idx="5">
                  <c:v>164.06100000000001</c:v>
                </c:pt>
                <c:pt idx="6">
                  <c:v>271.92166666666668</c:v>
                </c:pt>
                <c:pt idx="7">
                  <c:v>263.84366666666665</c:v>
                </c:pt>
                <c:pt idx="8">
                  <c:v>210.99666666666667</c:v>
                </c:pt>
                <c:pt idx="9">
                  <c:v>226.02666666666664</c:v>
                </c:pt>
                <c:pt idx="10">
                  <c:v>259.66666666666669</c:v>
                </c:pt>
                <c:pt idx="11">
                  <c:v>266.92900000000003</c:v>
                </c:pt>
                <c:pt idx="12">
                  <c:v>407.31766666666664</c:v>
                </c:pt>
                <c:pt idx="13">
                  <c:v>335.82666666666665</c:v>
                </c:pt>
                <c:pt idx="14">
                  <c:v>294.79833333333335</c:v>
                </c:pt>
                <c:pt idx="15">
                  <c:v>275.5746666666667</c:v>
                </c:pt>
                <c:pt idx="16">
                  <c:v>90.866666666666674</c:v>
                </c:pt>
                <c:pt idx="17">
                  <c:v>251.25833333333333</c:v>
                </c:pt>
                <c:pt idx="18">
                  <c:v>244.54999999999998</c:v>
                </c:pt>
                <c:pt idx="19">
                  <c:v>278.52666666666664</c:v>
                </c:pt>
                <c:pt idx="20">
                  <c:v>261.91333333333336</c:v>
                </c:pt>
                <c:pt idx="21">
                  <c:v>231.81333333333336</c:v>
                </c:pt>
                <c:pt idx="22">
                  <c:v>139.79333333333332</c:v>
                </c:pt>
                <c:pt idx="23">
                  <c:v>237.26833333333335</c:v>
                </c:pt>
                <c:pt idx="24">
                  <c:v>259.66899999999998</c:v>
                </c:pt>
                <c:pt idx="25">
                  <c:v>223.12833333333333</c:v>
                </c:pt>
                <c:pt idx="26">
                  <c:v>132.62</c:v>
                </c:pt>
                <c:pt idx="27">
                  <c:v>111.39233333333334</c:v>
                </c:pt>
                <c:pt idx="28">
                  <c:v>111.39233333333334</c:v>
                </c:pt>
                <c:pt idx="29">
                  <c:v>259.09333333333331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2889000"/>
        <c:axId val="422889392"/>
      </c:barChart>
      <c:catAx>
        <c:axId val="422889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89392"/>
        <c:crosses val="autoZero"/>
        <c:auto val="1"/>
        <c:lblAlgn val="ctr"/>
        <c:lblOffset val="100"/>
        <c:noMultiLvlLbl val="0"/>
      </c:catAx>
      <c:valAx>
        <c:axId val="422889392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8900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9097439375102"/>
          <c:y val="0.11165452266227915"/>
          <c:w val="0.67881249293599055"/>
          <c:h val="0.83846574215536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Plot!$L$8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(Plot!$B$9:$B$12,Plot!$B$14:$B$28,Plot!$B$31:$B$37,Plot!$B$40:$B$43)</c:f>
              <c:strCache>
                <c:ptCount val="30"/>
                <c:pt idx="0">
                  <c:v>P-01</c:v>
                </c:pt>
                <c:pt idx="1">
                  <c:v>P-02</c:v>
                </c:pt>
                <c:pt idx="2">
                  <c:v>P-03</c:v>
                </c:pt>
                <c:pt idx="3">
                  <c:v>P-04</c:v>
                </c:pt>
                <c:pt idx="4">
                  <c:v>P-06</c:v>
                </c:pt>
                <c:pt idx="5">
                  <c:v>P-07</c:v>
                </c:pt>
                <c:pt idx="6">
                  <c:v>P-08</c:v>
                </c:pt>
                <c:pt idx="7">
                  <c:v>P-09</c:v>
                </c:pt>
                <c:pt idx="8">
                  <c:v>P-10</c:v>
                </c:pt>
                <c:pt idx="9">
                  <c:v>P-11</c:v>
                </c:pt>
                <c:pt idx="10">
                  <c:v>P-12</c:v>
                </c:pt>
                <c:pt idx="11">
                  <c:v>P-13</c:v>
                </c:pt>
                <c:pt idx="12">
                  <c:v>P-14</c:v>
                </c:pt>
                <c:pt idx="13">
                  <c:v>P-15</c:v>
                </c:pt>
                <c:pt idx="14">
                  <c:v>P-16</c:v>
                </c:pt>
                <c:pt idx="15">
                  <c:v>P-17</c:v>
                </c:pt>
                <c:pt idx="16">
                  <c:v>P-18</c:v>
                </c:pt>
                <c:pt idx="17">
                  <c:v>P-19</c:v>
                </c:pt>
                <c:pt idx="18">
                  <c:v>P-20</c:v>
                </c:pt>
                <c:pt idx="19">
                  <c:v>P-28</c:v>
                </c:pt>
                <c:pt idx="20">
                  <c:v>P-30</c:v>
                </c:pt>
                <c:pt idx="21">
                  <c:v>P-31</c:v>
                </c:pt>
                <c:pt idx="22">
                  <c:v>P-32</c:v>
                </c:pt>
                <c:pt idx="23">
                  <c:v>P-33</c:v>
                </c:pt>
                <c:pt idx="24">
                  <c:v>P-34</c:v>
                </c:pt>
                <c:pt idx="25">
                  <c:v>P-35</c:v>
                </c:pt>
                <c:pt idx="26">
                  <c:v>P-45</c:v>
                </c:pt>
                <c:pt idx="27">
                  <c:v>P-46</c:v>
                </c:pt>
                <c:pt idx="28">
                  <c:v>P-53</c:v>
                </c:pt>
                <c:pt idx="29">
                  <c:v>P-54</c:v>
                </c:pt>
              </c:strCache>
            </c:strRef>
          </c:cat>
          <c:val>
            <c:numRef>
              <c:f>(Plot!$L$9:$L$12,Plot!$L$14:$L$28,Plot!$L$31:$L$37,Plot!$L$40:$L$43)</c:f>
              <c:numCache>
                <c:formatCode>#,##0_);\(#,##0\)</c:formatCode>
                <c:ptCount val="30"/>
                <c:pt idx="0">
                  <c:v>265.83654545454544</c:v>
                </c:pt>
                <c:pt idx="1">
                  <c:v>287.37454545454551</c:v>
                </c:pt>
                <c:pt idx="2">
                  <c:v>213.65863636363636</c:v>
                </c:pt>
                <c:pt idx="3">
                  <c:v>164.64681818181819</c:v>
                </c:pt>
                <c:pt idx="4">
                  <c:v>188.67818181818183</c:v>
                </c:pt>
                <c:pt idx="5">
                  <c:v>177.8000909090909</c:v>
                </c:pt>
                <c:pt idx="6">
                  <c:v>204.39409090909092</c:v>
                </c:pt>
                <c:pt idx="7">
                  <c:v>209.4145454545455</c:v>
                </c:pt>
                <c:pt idx="8">
                  <c:v>147.9190909090909</c:v>
                </c:pt>
                <c:pt idx="9">
                  <c:v>198.84872727272725</c:v>
                </c:pt>
                <c:pt idx="10">
                  <c:v>261.60818181818178</c:v>
                </c:pt>
                <c:pt idx="11">
                  <c:v>315.43345454545448</c:v>
                </c:pt>
                <c:pt idx="12">
                  <c:v>263.38672727272728</c:v>
                </c:pt>
                <c:pt idx="13">
                  <c:v>30.123636363636365</c:v>
                </c:pt>
                <c:pt idx="14">
                  <c:v>221.49136363636362</c:v>
                </c:pt>
                <c:pt idx="15">
                  <c:v>438.08027272727281</c:v>
                </c:pt>
                <c:pt idx="16">
                  <c:v>105.34145454545455</c:v>
                </c:pt>
                <c:pt idx="17">
                  <c:v>0</c:v>
                </c:pt>
                <c:pt idx="18">
                  <c:v>288.87954545454539</c:v>
                </c:pt>
                <c:pt idx="19">
                  <c:v>215.91181818181815</c:v>
                </c:pt>
                <c:pt idx="20">
                  <c:v>195.19636363636366</c:v>
                </c:pt>
                <c:pt idx="21">
                  <c:v>263.36681818181819</c:v>
                </c:pt>
                <c:pt idx="22">
                  <c:v>168.69399999999999</c:v>
                </c:pt>
                <c:pt idx="23">
                  <c:v>261.43818181818182</c:v>
                </c:pt>
                <c:pt idx="24">
                  <c:v>263.24545454545455</c:v>
                </c:pt>
                <c:pt idx="25">
                  <c:v>329.88836363636358</c:v>
                </c:pt>
                <c:pt idx="26">
                  <c:v>176.65636363636366</c:v>
                </c:pt>
                <c:pt idx="27">
                  <c:v>254.99054545454547</c:v>
                </c:pt>
                <c:pt idx="28">
                  <c:v>254.99054545454547</c:v>
                </c:pt>
                <c:pt idx="29">
                  <c:v>277.26863636363635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2886648"/>
        <c:axId val="422886256"/>
      </c:barChart>
      <c:catAx>
        <c:axId val="422886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86256"/>
        <c:crosses val="autoZero"/>
        <c:auto val="1"/>
        <c:lblAlgn val="ctr"/>
        <c:lblOffset val="100"/>
        <c:noMultiLvlLbl val="0"/>
      </c:catAx>
      <c:valAx>
        <c:axId val="422886256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8664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</a:t>
            </a:r>
            <a:r>
              <a:rPr lang="en-US" sz="1200" baseline="0"/>
              <a:t> </a:t>
            </a:r>
            <a:r>
              <a:rPr lang="en-US" sz="1200"/>
              <a:t>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C'!$D$8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C'!$B$10:$B$19</c:f>
              <c:strCache>
                <c:ptCount val="10"/>
                <c:pt idx="0">
                  <c:v>P-31C</c:v>
                </c:pt>
                <c:pt idx="1">
                  <c:v>P-36C</c:v>
                </c:pt>
                <c:pt idx="2">
                  <c:v>P-45C</c:v>
                </c:pt>
                <c:pt idx="3">
                  <c:v>P-46C</c:v>
                </c:pt>
                <c:pt idx="4">
                  <c:v>P-46J23C</c:v>
                </c:pt>
                <c:pt idx="5">
                  <c:v>P-47C</c:v>
                </c:pt>
                <c:pt idx="6">
                  <c:v>P-48C</c:v>
                </c:pt>
                <c:pt idx="7">
                  <c:v>P-53C</c:v>
                </c:pt>
                <c:pt idx="8">
                  <c:v>P-53J23C</c:v>
                </c:pt>
                <c:pt idx="9">
                  <c:v>P-54C</c:v>
                </c:pt>
              </c:strCache>
            </c:strRef>
          </c:cat>
          <c:val>
            <c:numRef>
              <c:f>'Plot C'!$D$10:$D$19</c:f>
              <c:numCache>
                <c:formatCode>#,##0_);\(#,##0\)</c:formatCode>
                <c:ptCount val="10"/>
                <c:pt idx="0">
                  <c:v>227.68166666666664</c:v>
                </c:pt>
                <c:pt idx="1">
                  <c:v>198.54249999999999</c:v>
                </c:pt>
                <c:pt idx="2">
                  <c:v>211.54916666666665</c:v>
                </c:pt>
                <c:pt idx="3">
                  <c:v>208.03333333333333</c:v>
                </c:pt>
                <c:pt idx="4">
                  <c:v>198.31299999999999</c:v>
                </c:pt>
                <c:pt idx="5">
                  <c:v>204.34416666666667</c:v>
                </c:pt>
                <c:pt idx="6">
                  <c:v>204.29</c:v>
                </c:pt>
                <c:pt idx="7">
                  <c:v>208.03333333333333</c:v>
                </c:pt>
                <c:pt idx="8">
                  <c:v>198.31299999999999</c:v>
                </c:pt>
                <c:pt idx="9">
                  <c:v>232.68999999999997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28452800"/>
        <c:axId val="328453192"/>
      </c:barChart>
      <c:catAx>
        <c:axId val="328452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3192"/>
        <c:crosses val="autoZero"/>
        <c:auto val="1"/>
        <c:lblAlgn val="ctr"/>
        <c:lblOffset val="100"/>
        <c:noMultiLvlLbl val="0"/>
      </c:catAx>
      <c:valAx>
        <c:axId val="328453192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280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</a:t>
            </a:r>
            <a:r>
              <a:rPr lang="en-US" sz="1200" baseline="0"/>
              <a:t> </a:t>
            </a:r>
            <a:r>
              <a:rPr lang="en-US" sz="1200"/>
              <a:t>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566891459141767"/>
          <c:y val="0.26284432093047194"/>
          <c:w val="0.66605332228208314"/>
          <c:h val="0.632310431784262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C'!$H$8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C'!$B$10:$B$19</c:f>
              <c:strCache>
                <c:ptCount val="10"/>
                <c:pt idx="0">
                  <c:v>P-31C</c:v>
                </c:pt>
                <c:pt idx="1">
                  <c:v>P-36C</c:v>
                </c:pt>
                <c:pt idx="2">
                  <c:v>P-45C</c:v>
                </c:pt>
                <c:pt idx="3">
                  <c:v>P-46C</c:v>
                </c:pt>
                <c:pt idx="4">
                  <c:v>P-46J23C</c:v>
                </c:pt>
                <c:pt idx="5">
                  <c:v>P-47C</c:v>
                </c:pt>
                <c:pt idx="6">
                  <c:v>P-48C</c:v>
                </c:pt>
                <c:pt idx="7">
                  <c:v>P-53C</c:v>
                </c:pt>
                <c:pt idx="8">
                  <c:v>P-53J23C</c:v>
                </c:pt>
                <c:pt idx="9">
                  <c:v>P-54C</c:v>
                </c:pt>
              </c:strCache>
            </c:strRef>
          </c:cat>
          <c:val>
            <c:numRef>
              <c:f>'Plot C'!$H$10:$H$19</c:f>
              <c:numCache>
                <c:formatCode>#,##0_);\(#,##0\)</c:formatCode>
                <c:ptCount val="10"/>
                <c:pt idx="0">
                  <c:v>231.81333333333336</c:v>
                </c:pt>
                <c:pt idx="1">
                  <c:v>416.91333333333324</c:v>
                </c:pt>
                <c:pt idx="2">
                  <c:v>132.62</c:v>
                </c:pt>
                <c:pt idx="3">
                  <c:v>111.39233333333334</c:v>
                </c:pt>
                <c:pt idx="4">
                  <c:v>53.561666666666667</c:v>
                </c:pt>
                <c:pt idx="5">
                  <c:v>83.366666666666674</c:v>
                </c:pt>
                <c:pt idx="6">
                  <c:v>83.05</c:v>
                </c:pt>
                <c:pt idx="7">
                  <c:v>111.39233333333334</c:v>
                </c:pt>
                <c:pt idx="8">
                  <c:v>53.561666666666667</c:v>
                </c:pt>
                <c:pt idx="9">
                  <c:v>259.09333333333331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28453976"/>
        <c:axId val="328446920"/>
      </c:barChart>
      <c:catAx>
        <c:axId val="328453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46920"/>
        <c:crosses val="autoZero"/>
        <c:auto val="1"/>
        <c:lblAlgn val="ctr"/>
        <c:lblOffset val="100"/>
        <c:noMultiLvlLbl val="0"/>
      </c:catAx>
      <c:valAx>
        <c:axId val="328446920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397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</a:t>
            </a:r>
          </a:p>
          <a:p>
            <a:pPr>
              <a:defRPr sz="1200"/>
            </a:pPr>
            <a:r>
              <a:rPr lang="en-US" sz="1200"/>
              <a:t>Winter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9097439375102"/>
          <c:y val="0.2710682929339715"/>
          <c:w val="0.67881249293599055"/>
          <c:h val="0.624086459780762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C'!$L$8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C'!$B$10:$B$19</c:f>
              <c:strCache>
                <c:ptCount val="10"/>
                <c:pt idx="0">
                  <c:v>P-31C</c:v>
                </c:pt>
                <c:pt idx="1">
                  <c:v>P-36C</c:v>
                </c:pt>
                <c:pt idx="2">
                  <c:v>P-45C</c:v>
                </c:pt>
                <c:pt idx="3">
                  <c:v>P-46C</c:v>
                </c:pt>
                <c:pt idx="4">
                  <c:v>P-46J23C</c:v>
                </c:pt>
                <c:pt idx="5">
                  <c:v>P-47C</c:v>
                </c:pt>
                <c:pt idx="6">
                  <c:v>P-48C</c:v>
                </c:pt>
                <c:pt idx="7">
                  <c:v>P-53C</c:v>
                </c:pt>
                <c:pt idx="8">
                  <c:v>P-53J23C</c:v>
                </c:pt>
                <c:pt idx="9">
                  <c:v>P-54C</c:v>
                </c:pt>
              </c:strCache>
            </c:strRef>
          </c:cat>
          <c:val>
            <c:numRef>
              <c:f>'Plot C'!$L$10:$L$19</c:f>
              <c:numCache>
                <c:formatCode>#,##0_);\(#,##0\)</c:formatCode>
                <c:ptCount val="10"/>
                <c:pt idx="0">
                  <c:v>263.36681818181819</c:v>
                </c:pt>
                <c:pt idx="1">
                  <c:v>136.0063636363636</c:v>
                </c:pt>
                <c:pt idx="2">
                  <c:v>176.65636363636366</c:v>
                </c:pt>
                <c:pt idx="3">
                  <c:v>254.99054545454547</c:v>
                </c:pt>
                <c:pt idx="4">
                  <c:v>86.596181818181819</c:v>
                </c:pt>
                <c:pt idx="5">
                  <c:v>98.676818181818192</c:v>
                </c:pt>
                <c:pt idx="6">
                  <c:v>99.720454545454558</c:v>
                </c:pt>
                <c:pt idx="7">
                  <c:v>254.99054545454547</c:v>
                </c:pt>
                <c:pt idx="8">
                  <c:v>86.595818181818174</c:v>
                </c:pt>
                <c:pt idx="9">
                  <c:v>277.26863636363635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28450840"/>
        <c:axId val="328454368"/>
      </c:barChart>
      <c:catAx>
        <c:axId val="328450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4368"/>
        <c:crosses val="autoZero"/>
        <c:auto val="1"/>
        <c:lblAlgn val="ctr"/>
        <c:lblOffset val="100"/>
        <c:noMultiLvlLbl val="0"/>
      </c:catAx>
      <c:valAx>
        <c:axId val="32845436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084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2019-2024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C'!$C$20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C'!$B$21:$B$27</c:f>
              <c:strCache>
                <c:ptCount val="7"/>
                <c:pt idx="0">
                  <c:v>P-36CP</c:v>
                </c:pt>
                <c:pt idx="1">
                  <c:v>P-45CP</c:v>
                </c:pt>
                <c:pt idx="2">
                  <c:v>P-46CP</c:v>
                </c:pt>
                <c:pt idx="3">
                  <c:v>P-46J23CP</c:v>
                </c:pt>
                <c:pt idx="4">
                  <c:v>P-47CP</c:v>
                </c:pt>
                <c:pt idx="5">
                  <c:v>P-48CP</c:v>
                </c:pt>
                <c:pt idx="6">
                  <c:v>P-53CP</c:v>
                </c:pt>
              </c:strCache>
            </c:strRef>
          </c:cat>
          <c:val>
            <c:numRef>
              <c:f>'Plot C'!$C$21:$C$27</c:f>
              <c:numCache>
                <c:formatCode>#,##0_);\(#,##0\)</c:formatCode>
                <c:ptCount val="7"/>
                <c:pt idx="0">
                  <c:v>551.69033333333334</c:v>
                </c:pt>
                <c:pt idx="1">
                  <c:v>561.45783333333338</c:v>
                </c:pt>
                <c:pt idx="2">
                  <c:v>549.73549999999989</c:v>
                </c:pt>
                <c:pt idx="3">
                  <c:v>577.56399999999996</c:v>
                </c:pt>
                <c:pt idx="4">
                  <c:v>563.55366666666669</c:v>
                </c:pt>
                <c:pt idx="5">
                  <c:v>563.49116666666669</c:v>
                </c:pt>
                <c:pt idx="6">
                  <c:v>549.73449999999991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28451624"/>
        <c:axId val="328941968"/>
      </c:barChart>
      <c:catAx>
        <c:axId val="328451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941968"/>
        <c:crosses val="autoZero"/>
        <c:auto val="1"/>
        <c:lblAlgn val="ctr"/>
        <c:lblOffset val="100"/>
        <c:noMultiLvlLbl val="0"/>
      </c:catAx>
      <c:valAx>
        <c:axId val="328941968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5162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2025-2027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C'!$G$20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C'!$B$21:$B$27</c:f>
              <c:strCache>
                <c:ptCount val="7"/>
                <c:pt idx="0">
                  <c:v>P-36CP</c:v>
                </c:pt>
                <c:pt idx="1">
                  <c:v>P-45CP</c:v>
                </c:pt>
                <c:pt idx="2">
                  <c:v>P-46CP</c:v>
                </c:pt>
                <c:pt idx="3">
                  <c:v>P-46J23CP</c:v>
                </c:pt>
                <c:pt idx="4">
                  <c:v>P-47CP</c:v>
                </c:pt>
                <c:pt idx="5">
                  <c:v>P-48CP</c:v>
                </c:pt>
                <c:pt idx="6">
                  <c:v>P-53CP</c:v>
                </c:pt>
              </c:strCache>
            </c:strRef>
          </c:cat>
          <c:val>
            <c:numRef>
              <c:f>'Plot C'!$G$21:$G$27</c:f>
              <c:numCache>
                <c:formatCode>#,##0_);\(#,##0\)</c:formatCode>
                <c:ptCount val="7"/>
                <c:pt idx="0">
                  <c:v>813.84333333333325</c:v>
                </c:pt>
                <c:pt idx="1">
                  <c:v>215.16333333333333</c:v>
                </c:pt>
                <c:pt idx="2">
                  <c:v>437.84</c:v>
                </c:pt>
                <c:pt idx="3">
                  <c:v>485.88900000000007</c:v>
                </c:pt>
                <c:pt idx="4">
                  <c:v>242.46166666666667</c:v>
                </c:pt>
                <c:pt idx="5">
                  <c:v>242.71</c:v>
                </c:pt>
                <c:pt idx="6">
                  <c:v>437.839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182552"/>
        <c:axId val="421180200"/>
      </c:barChart>
      <c:catAx>
        <c:axId val="421182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0200"/>
        <c:crosses val="autoZero"/>
        <c:auto val="1"/>
        <c:lblAlgn val="ctr"/>
        <c:lblOffset val="100"/>
        <c:noMultiLvlLbl val="0"/>
      </c:catAx>
      <c:valAx>
        <c:axId val="421180200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25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Average Annual Summer FOT</a:t>
            </a:r>
          </a:p>
          <a:p>
            <a:pPr>
              <a:defRPr sz="1200"/>
            </a:pPr>
            <a:r>
              <a:rPr lang="en-US" sz="1200"/>
              <a:t>2028-2038 (MW)</a:t>
            </a:r>
          </a:p>
        </c:rich>
      </c:tx>
      <c:layout>
        <c:manualLayout>
          <c:xMode val="edge"/>
          <c:yMode val="edge"/>
          <c:x val="0.21532707933039469"/>
          <c:y val="2.48756218905472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87720554069497"/>
          <c:y val="0.2683266944573105"/>
          <c:w val="0.63998894874982737"/>
          <c:h val="0.62682805825742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'Plot C'!$K$20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'Plot C'!$B$21:$B$27</c:f>
              <c:strCache>
                <c:ptCount val="7"/>
                <c:pt idx="0">
                  <c:v>P-36CP</c:v>
                </c:pt>
                <c:pt idx="1">
                  <c:v>P-45CP</c:v>
                </c:pt>
                <c:pt idx="2">
                  <c:v>P-46CP</c:v>
                </c:pt>
                <c:pt idx="3">
                  <c:v>P-46J23CP</c:v>
                </c:pt>
                <c:pt idx="4">
                  <c:v>P-47CP</c:v>
                </c:pt>
                <c:pt idx="5">
                  <c:v>P-48CP</c:v>
                </c:pt>
                <c:pt idx="6">
                  <c:v>P-53CP</c:v>
                </c:pt>
              </c:strCache>
            </c:strRef>
          </c:cat>
          <c:val>
            <c:numRef>
              <c:f>'Plot C'!$K$21:$K$27</c:f>
              <c:numCache>
                <c:formatCode>#,##0_);\(#,##0\)</c:formatCode>
                <c:ptCount val="7"/>
                <c:pt idx="0">
                  <c:v>1309.7779090909089</c:v>
                </c:pt>
                <c:pt idx="1">
                  <c:v>1334.1073636363635</c:v>
                </c:pt>
                <c:pt idx="2">
                  <c:v>1314.9975454545454</c:v>
                </c:pt>
                <c:pt idx="3">
                  <c:v>1325.0573636363638</c:v>
                </c:pt>
                <c:pt idx="4">
                  <c:v>1316.1046363636362</c:v>
                </c:pt>
                <c:pt idx="5">
                  <c:v>1333.9743636363635</c:v>
                </c:pt>
                <c:pt idx="6">
                  <c:v>1314.9960909090908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21182944"/>
        <c:axId val="421182160"/>
      </c:barChart>
      <c:catAx>
        <c:axId val="421182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2160"/>
        <c:crosses val="autoZero"/>
        <c:auto val="1"/>
        <c:lblAlgn val="ctr"/>
        <c:lblOffset val="100"/>
        <c:noMultiLvlLbl val="0"/>
      </c:catAx>
      <c:valAx>
        <c:axId val="421182160"/>
        <c:scaling>
          <c:orientation val="minMax"/>
          <c:max val="1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18294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1</xdr:row>
      <xdr:rowOff>28574</xdr:rowOff>
    </xdr:from>
    <xdr:to>
      <xdr:col>15</xdr:col>
      <xdr:colOff>342900</xdr:colOff>
      <xdr:row>14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352425</xdr:colOff>
      <xdr:row>1</xdr:row>
      <xdr:rowOff>28574</xdr:rowOff>
    </xdr:from>
    <xdr:to>
      <xdr:col>18</xdr:col>
      <xdr:colOff>514350</xdr:colOff>
      <xdr:row>14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514350</xdr:colOff>
      <xdr:row>1</xdr:row>
      <xdr:rowOff>28574</xdr:rowOff>
    </xdr:from>
    <xdr:to>
      <xdr:col>22</xdr:col>
      <xdr:colOff>66675</xdr:colOff>
      <xdr:row>14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200025</xdr:colOff>
      <xdr:row>14</xdr:row>
      <xdr:rowOff>85725</xdr:rowOff>
    </xdr:from>
    <xdr:to>
      <xdr:col>15</xdr:col>
      <xdr:colOff>361950</xdr:colOff>
      <xdr:row>27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352425</xdr:colOff>
      <xdr:row>14</xdr:row>
      <xdr:rowOff>85725</xdr:rowOff>
    </xdr:from>
    <xdr:to>
      <xdr:col>18</xdr:col>
      <xdr:colOff>514350</xdr:colOff>
      <xdr:row>27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514350</xdr:colOff>
      <xdr:row>14</xdr:row>
      <xdr:rowOff>85725</xdr:rowOff>
    </xdr:from>
    <xdr:to>
      <xdr:col>22</xdr:col>
      <xdr:colOff>66675</xdr:colOff>
      <xdr:row>27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161925</xdr:colOff>
      <xdr:row>45</xdr:row>
      <xdr:rowOff>57151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161925</xdr:colOff>
      <xdr:row>32</xdr:row>
      <xdr:rowOff>0</xdr:rowOff>
    </xdr:from>
    <xdr:to>
      <xdr:col>19</xdr:col>
      <xdr:colOff>323850</xdr:colOff>
      <xdr:row>45</xdr:row>
      <xdr:rowOff>57151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315567</xdr:colOff>
      <xdr:row>32</xdr:row>
      <xdr:rowOff>0</xdr:rowOff>
    </xdr:from>
    <xdr:to>
      <xdr:col>22</xdr:col>
      <xdr:colOff>477492</xdr:colOff>
      <xdr:row>45</xdr:row>
      <xdr:rowOff>57151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45</xdr:row>
      <xdr:rowOff>57150</xdr:rowOff>
    </xdr:from>
    <xdr:to>
      <xdr:col>16</xdr:col>
      <xdr:colOff>161925</xdr:colOff>
      <xdr:row>58</xdr:row>
      <xdr:rowOff>113538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161925</xdr:colOff>
      <xdr:row>45</xdr:row>
      <xdr:rowOff>57150</xdr:rowOff>
    </xdr:from>
    <xdr:to>
      <xdr:col>19</xdr:col>
      <xdr:colOff>323850</xdr:colOff>
      <xdr:row>58</xdr:row>
      <xdr:rowOff>113538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315567</xdr:colOff>
      <xdr:row>45</xdr:row>
      <xdr:rowOff>57150</xdr:rowOff>
    </xdr:from>
    <xdr:to>
      <xdr:col>22</xdr:col>
      <xdr:colOff>477492</xdr:colOff>
      <xdr:row>58</xdr:row>
      <xdr:rowOff>113538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61</xdr:row>
      <xdr:rowOff>0</xdr:rowOff>
    </xdr:from>
    <xdr:to>
      <xdr:col>16</xdr:col>
      <xdr:colOff>161925</xdr:colOff>
      <xdr:row>74</xdr:row>
      <xdr:rowOff>57151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171450</xdr:colOff>
      <xdr:row>61</xdr:row>
      <xdr:rowOff>0</xdr:rowOff>
    </xdr:from>
    <xdr:to>
      <xdr:col>19</xdr:col>
      <xdr:colOff>333375</xdr:colOff>
      <xdr:row>74</xdr:row>
      <xdr:rowOff>57151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333375</xdr:colOff>
      <xdr:row>61</xdr:row>
      <xdr:rowOff>0</xdr:rowOff>
    </xdr:from>
    <xdr:to>
      <xdr:col>22</xdr:col>
      <xdr:colOff>495300</xdr:colOff>
      <xdr:row>74</xdr:row>
      <xdr:rowOff>57151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19050</xdr:colOff>
      <xdr:row>75</xdr:row>
      <xdr:rowOff>9526</xdr:rowOff>
    </xdr:from>
    <xdr:to>
      <xdr:col>16</xdr:col>
      <xdr:colOff>180975</xdr:colOff>
      <xdr:row>87</xdr:row>
      <xdr:rowOff>152401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180975</xdr:colOff>
      <xdr:row>75</xdr:row>
      <xdr:rowOff>9526</xdr:rowOff>
    </xdr:from>
    <xdr:to>
      <xdr:col>19</xdr:col>
      <xdr:colOff>342900</xdr:colOff>
      <xdr:row>87</xdr:row>
      <xdr:rowOff>152401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342900</xdr:colOff>
      <xdr:row>75</xdr:row>
      <xdr:rowOff>9526</xdr:rowOff>
    </xdr:from>
    <xdr:to>
      <xdr:col>22</xdr:col>
      <xdr:colOff>504825</xdr:colOff>
      <xdr:row>87</xdr:row>
      <xdr:rowOff>152401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90</xdr:row>
      <xdr:rowOff>0</xdr:rowOff>
    </xdr:from>
    <xdr:to>
      <xdr:col>16</xdr:col>
      <xdr:colOff>161925</xdr:colOff>
      <xdr:row>103</xdr:row>
      <xdr:rowOff>57151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161925</xdr:colOff>
      <xdr:row>90</xdr:row>
      <xdr:rowOff>0</xdr:rowOff>
    </xdr:from>
    <xdr:to>
      <xdr:col>19</xdr:col>
      <xdr:colOff>323850</xdr:colOff>
      <xdr:row>103</xdr:row>
      <xdr:rowOff>57151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333375</xdr:colOff>
      <xdr:row>90</xdr:row>
      <xdr:rowOff>0</xdr:rowOff>
    </xdr:from>
    <xdr:to>
      <xdr:col>22</xdr:col>
      <xdr:colOff>495300</xdr:colOff>
      <xdr:row>103</xdr:row>
      <xdr:rowOff>57151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19050</xdr:colOff>
      <xdr:row>104</xdr:row>
      <xdr:rowOff>9526</xdr:rowOff>
    </xdr:from>
    <xdr:to>
      <xdr:col>16</xdr:col>
      <xdr:colOff>180975</xdr:colOff>
      <xdr:row>116</xdr:row>
      <xdr:rowOff>152401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180975</xdr:colOff>
      <xdr:row>104</xdr:row>
      <xdr:rowOff>9526</xdr:rowOff>
    </xdr:from>
    <xdr:to>
      <xdr:col>19</xdr:col>
      <xdr:colOff>342900</xdr:colOff>
      <xdr:row>116</xdr:row>
      <xdr:rowOff>152401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19</xdr:col>
      <xdr:colOff>342900</xdr:colOff>
      <xdr:row>104</xdr:row>
      <xdr:rowOff>9526</xdr:rowOff>
    </xdr:from>
    <xdr:to>
      <xdr:col>22</xdr:col>
      <xdr:colOff>504825</xdr:colOff>
      <xdr:row>116</xdr:row>
      <xdr:rowOff>152401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119</xdr:row>
      <xdr:rowOff>1</xdr:rowOff>
    </xdr:from>
    <xdr:to>
      <xdr:col>16</xdr:col>
      <xdr:colOff>161925</xdr:colOff>
      <xdr:row>125</xdr:row>
      <xdr:rowOff>168537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16</xdr:col>
      <xdr:colOff>171450</xdr:colOff>
      <xdr:row>119</xdr:row>
      <xdr:rowOff>1</xdr:rowOff>
    </xdr:from>
    <xdr:to>
      <xdr:col>19</xdr:col>
      <xdr:colOff>333375</xdr:colOff>
      <xdr:row>125</xdr:row>
      <xdr:rowOff>168537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19</xdr:col>
      <xdr:colOff>333375</xdr:colOff>
      <xdr:row>119</xdr:row>
      <xdr:rowOff>1</xdr:rowOff>
    </xdr:from>
    <xdr:to>
      <xdr:col>22</xdr:col>
      <xdr:colOff>495300</xdr:colOff>
      <xdr:row>125</xdr:row>
      <xdr:rowOff>168537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0</xdr:colOff>
      <xdr:row>126</xdr:row>
      <xdr:rowOff>123826</xdr:rowOff>
    </xdr:from>
    <xdr:to>
      <xdr:col>16</xdr:col>
      <xdr:colOff>161925</xdr:colOff>
      <xdr:row>133</xdr:row>
      <xdr:rowOff>47625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16</xdr:col>
      <xdr:colOff>161925</xdr:colOff>
      <xdr:row>126</xdr:row>
      <xdr:rowOff>123826</xdr:rowOff>
    </xdr:from>
    <xdr:to>
      <xdr:col>19</xdr:col>
      <xdr:colOff>323850</xdr:colOff>
      <xdr:row>133</xdr:row>
      <xdr:rowOff>47625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19</xdr:col>
      <xdr:colOff>323850</xdr:colOff>
      <xdr:row>126</xdr:row>
      <xdr:rowOff>123826</xdr:rowOff>
    </xdr:from>
    <xdr:to>
      <xdr:col>22</xdr:col>
      <xdr:colOff>485775</xdr:colOff>
      <xdr:row>133</xdr:row>
      <xdr:rowOff>47625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1</xdr:row>
      <xdr:rowOff>28574</xdr:rowOff>
    </xdr:from>
    <xdr:to>
      <xdr:col>15</xdr:col>
      <xdr:colOff>342900</xdr:colOff>
      <xdr:row>30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352425</xdr:colOff>
      <xdr:row>1</xdr:row>
      <xdr:rowOff>28574</xdr:rowOff>
    </xdr:from>
    <xdr:to>
      <xdr:col>18</xdr:col>
      <xdr:colOff>514350</xdr:colOff>
      <xdr:row>30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514350</xdr:colOff>
      <xdr:row>1</xdr:row>
      <xdr:rowOff>28574</xdr:rowOff>
    </xdr:from>
    <xdr:to>
      <xdr:col>22</xdr:col>
      <xdr:colOff>66675</xdr:colOff>
      <xdr:row>30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133350</xdr:colOff>
      <xdr:row>31</xdr:row>
      <xdr:rowOff>38100</xdr:rowOff>
    </xdr:from>
    <xdr:to>
      <xdr:col>15</xdr:col>
      <xdr:colOff>295275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295275</xdr:colOff>
      <xdr:row>31</xdr:row>
      <xdr:rowOff>38100</xdr:rowOff>
    </xdr:from>
    <xdr:to>
      <xdr:col>18</xdr:col>
      <xdr:colOff>457200</xdr:colOff>
      <xdr:row>59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457200</xdr:colOff>
      <xdr:row>31</xdr:row>
      <xdr:rowOff>38100</xdr:rowOff>
    </xdr:from>
    <xdr:to>
      <xdr:col>22</xdr:col>
      <xdr:colOff>9525</xdr:colOff>
      <xdr:row>59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9"/>
  <sheetViews>
    <sheetView tabSelected="1" zoomScaleNormal="100" workbookViewId="0"/>
  </sheetViews>
  <sheetFormatPr defaultRowHeight="15" x14ac:dyDescent="0.25"/>
  <cols>
    <col min="1" max="16384" width="9.140625" style="1"/>
  </cols>
  <sheetData>
    <row r="1" spans="2:14" x14ac:dyDescent="0.25">
      <c r="M1" s="1" t="s">
        <v>74</v>
      </c>
      <c r="N1" s="1" t="s">
        <v>86</v>
      </c>
    </row>
    <row r="2" spans="2:14" x14ac:dyDescent="0.25">
      <c r="B2" s="2"/>
      <c r="C2" s="3"/>
      <c r="F2" s="2"/>
      <c r="G2" s="4"/>
      <c r="I2" s="5"/>
    </row>
    <row r="3" spans="2:14" x14ac:dyDescent="0.25">
      <c r="B3" s="2"/>
      <c r="F3" s="2"/>
      <c r="G3" s="6"/>
      <c r="I3" s="5"/>
    </row>
    <row r="4" spans="2:14" x14ac:dyDescent="0.25">
      <c r="B4" s="2"/>
      <c r="C4" s="7"/>
      <c r="F4" s="2"/>
      <c r="G4" s="6"/>
      <c r="I4" s="5"/>
    </row>
    <row r="5" spans="2:14" x14ac:dyDescent="0.25">
      <c r="F5" s="2"/>
      <c r="G5" s="6"/>
      <c r="I5" s="5"/>
    </row>
    <row r="7" spans="2:14" x14ac:dyDescent="0.25">
      <c r="B7" s="1" t="s">
        <v>79</v>
      </c>
      <c r="F7" s="1" t="s">
        <v>80</v>
      </c>
      <c r="J7" s="1" t="s">
        <v>14</v>
      </c>
    </row>
    <row r="8" spans="2:14" x14ac:dyDescent="0.25">
      <c r="C8" s="1" t="s">
        <v>12</v>
      </c>
      <c r="D8" s="1" t="s">
        <v>13</v>
      </c>
      <c r="G8" s="1" t="s">
        <v>12</v>
      </c>
      <c r="H8" s="1" t="s">
        <v>13</v>
      </c>
      <c r="K8" s="1" t="s">
        <v>12</v>
      </c>
      <c r="L8" s="1" t="s">
        <v>13</v>
      </c>
    </row>
    <row r="9" spans="2:14" x14ac:dyDescent="0.25">
      <c r="B9" s="8" t="s">
        <v>43</v>
      </c>
      <c r="C9" s="4">
        <f>HLOOKUP(B9,Summer!$C$24:$AV$25,2,FALSE)</f>
        <v>564.39116666666666</v>
      </c>
      <c r="D9" s="4">
        <f>HLOOKUP(B9,Winter!$C$24:$AV$25,2,FALSE)</f>
        <v>232.68999999999997</v>
      </c>
      <c r="F9" s="8" t="s">
        <v>43</v>
      </c>
      <c r="G9" s="4">
        <f>HLOOKUP(F9,Summer!$C$24:$AV$26,3,FALSE)</f>
        <v>405.61500000000001</v>
      </c>
      <c r="H9" s="4">
        <f>HLOOKUP(F9,Winter!$C$24:$AV$26,3,FALSE)</f>
        <v>259.09333333333331</v>
      </c>
      <c r="J9" s="8" t="s">
        <v>43</v>
      </c>
      <c r="K9" s="4">
        <f>HLOOKUP(J9,Summer!$C$24:$AV$27,4,FALSE)</f>
        <v>1357.4261818181819</v>
      </c>
      <c r="L9" s="4">
        <f>HLOOKUP(J9,Winter!$C$24:$AV$27,4,FALSE)</f>
        <v>277.26863636363635</v>
      </c>
    </row>
    <row r="10" spans="2:14" x14ac:dyDescent="0.25">
      <c r="B10" s="8" t="s">
        <v>44</v>
      </c>
      <c r="C10" s="4">
        <f>HLOOKUP(B10,Summer!$C$24:$AV$25,2,FALSE)</f>
        <v>560.05783333333329</v>
      </c>
      <c r="D10" s="4">
        <f>HLOOKUP(B10,Winter!$C$24:$AV$25,2,FALSE)</f>
        <v>227.68166666666664</v>
      </c>
      <c r="F10" s="8" t="s">
        <v>44</v>
      </c>
      <c r="G10" s="4">
        <f>HLOOKUP(F10,Summer!$C$24:$AV$26,3,FALSE)</f>
        <v>167.81666666666669</v>
      </c>
      <c r="H10" s="4">
        <f>HLOOKUP(F10,Winter!$C$24:$AV$26,3,FALSE)</f>
        <v>231.81333333333336</v>
      </c>
      <c r="J10" s="8" t="s">
        <v>44</v>
      </c>
      <c r="K10" s="4">
        <f>HLOOKUP(J10,Summer!$C$24:$AV$27,4,FALSE)</f>
        <v>1332.153181818182</v>
      </c>
      <c r="L10" s="4">
        <f>HLOOKUP(J10,Winter!$C$24:$AV$27,4,FALSE)</f>
        <v>263.36681818181819</v>
      </c>
    </row>
    <row r="11" spans="2:14" x14ac:dyDescent="0.25">
      <c r="B11" s="8" t="s">
        <v>49</v>
      </c>
      <c r="C11" s="4">
        <f>HLOOKUP(B11,Summer!$C$24:$AV$25,2,FALSE)</f>
        <v>551.69033333333334</v>
      </c>
      <c r="D11" s="4">
        <f>HLOOKUP(B11,Winter!$C$24:$AV$25,2,FALSE)</f>
        <v>198.54249999999999</v>
      </c>
      <c r="F11" s="8" t="s">
        <v>49</v>
      </c>
      <c r="G11" s="4">
        <f>HLOOKUP(F11,Summer!$C$24:$AV$26,3,FALSE)</f>
        <v>813.84333333333325</v>
      </c>
      <c r="H11" s="4">
        <f>HLOOKUP(F11,Winter!$C$24:$AV$26,3,FALSE)</f>
        <v>416.91333333333324</v>
      </c>
      <c r="J11" s="8" t="s">
        <v>49</v>
      </c>
      <c r="K11" s="4">
        <f>HLOOKUP(J11,Summer!$C$24:$AV$27,4,FALSE)</f>
        <v>1309.7779090909089</v>
      </c>
      <c r="L11" s="4">
        <f>HLOOKUP(J11,Winter!$C$24:$AV$27,4,FALSE)</f>
        <v>136.0063636363636</v>
      </c>
    </row>
    <row r="12" spans="2:14" x14ac:dyDescent="0.25">
      <c r="B12" s="8" t="s">
        <v>45</v>
      </c>
      <c r="C12" s="4">
        <f>HLOOKUP(B12,Summer!$C$24:$AV$25,2,FALSE)</f>
        <v>550.26366666666661</v>
      </c>
      <c r="D12" s="4">
        <f>HLOOKUP(B12,Winter!$C$24:$AV$25,2,FALSE)</f>
        <v>211.54916666666665</v>
      </c>
      <c r="F12" s="8" t="s">
        <v>45</v>
      </c>
      <c r="G12" s="4">
        <f>HLOOKUP(F12,Summer!$C$24:$AV$26,3,FALSE)</f>
        <v>424.51500000000004</v>
      </c>
      <c r="H12" s="4">
        <f>HLOOKUP(F12,Winter!$C$24:$AV$26,3,FALSE)</f>
        <v>132.62</v>
      </c>
      <c r="J12" s="8" t="s">
        <v>45</v>
      </c>
      <c r="K12" s="4">
        <f>HLOOKUP(J12,Summer!$C$24:$AV$27,4,FALSE)</f>
        <v>1360.615</v>
      </c>
      <c r="L12" s="4">
        <f>HLOOKUP(J12,Winter!$C$24:$AV$27,4,FALSE)</f>
        <v>176.65636363636366</v>
      </c>
    </row>
    <row r="13" spans="2:14" x14ac:dyDescent="0.25">
      <c r="B13" s="8" t="s">
        <v>46</v>
      </c>
      <c r="C13" s="4">
        <f>HLOOKUP(B13,Summer!$C$24:$AV$25,2,FALSE)</f>
        <v>543.245</v>
      </c>
      <c r="D13" s="4">
        <f>HLOOKUP(B13,Winter!$C$24:$AV$25,2,FALSE)</f>
        <v>208.03333333333333</v>
      </c>
      <c r="F13" s="8" t="s">
        <v>46</v>
      </c>
      <c r="G13" s="4">
        <f>HLOOKUP(F13,Summer!$C$24:$AV$26,3,FALSE)</f>
        <v>398.40699999999998</v>
      </c>
      <c r="H13" s="4">
        <f>HLOOKUP(F13,Winter!$C$24:$AV$26,3,FALSE)</f>
        <v>111.39233333333334</v>
      </c>
      <c r="J13" s="8" t="s">
        <v>46</v>
      </c>
      <c r="K13" s="4">
        <f>HLOOKUP(J13,Summer!$C$24:$AV$27,4,FALSE)</f>
        <v>1315.3571818181817</v>
      </c>
      <c r="L13" s="4">
        <f>HLOOKUP(J13,Winter!$C$24:$AV$27,4,FALSE)</f>
        <v>254.99054545454547</v>
      </c>
    </row>
    <row r="14" spans="2:14" x14ac:dyDescent="0.25">
      <c r="B14" s="8" t="s">
        <v>50</v>
      </c>
      <c r="C14" s="4">
        <f>HLOOKUP(B14,Summer!$C$24:$AV$25,2,FALSE)</f>
        <v>577.56399999999996</v>
      </c>
      <c r="D14" s="4">
        <f>HLOOKUP(B14,Winter!$C$24:$AV$25,2,FALSE)</f>
        <v>198.31299999999999</v>
      </c>
      <c r="F14" s="8" t="s">
        <v>50</v>
      </c>
      <c r="G14" s="4">
        <f>HLOOKUP(F14,Summer!$C$24:$AV$26,3,FALSE)</f>
        <v>485.88900000000007</v>
      </c>
      <c r="H14" s="4">
        <f>HLOOKUP(F14,Winter!$C$24:$AV$26,3,FALSE)</f>
        <v>53.561666666666667</v>
      </c>
      <c r="J14" s="8" t="s">
        <v>50</v>
      </c>
      <c r="K14" s="4">
        <f>HLOOKUP(J14,Summer!$C$24:$AV$27,4,FALSE)</f>
        <v>1325.0573636363638</v>
      </c>
      <c r="L14" s="4">
        <f>HLOOKUP(J14,Winter!$C$24:$AV$27,4,FALSE)</f>
        <v>86.596181818181819</v>
      </c>
    </row>
    <row r="15" spans="2:14" x14ac:dyDescent="0.25">
      <c r="B15" s="8" t="s">
        <v>51</v>
      </c>
      <c r="C15" s="4">
        <f>HLOOKUP(B15,Summer!$C$24:$AV$25,2,FALSE)</f>
        <v>563.55366666666669</v>
      </c>
      <c r="D15" s="4">
        <f>HLOOKUP(B15,Winter!$C$24:$AV$25,2,FALSE)</f>
        <v>204.34416666666667</v>
      </c>
      <c r="F15" s="8" t="s">
        <v>51</v>
      </c>
      <c r="G15" s="4">
        <f>HLOOKUP(F15,Summer!$C$24:$AV$26,3,FALSE)</f>
        <v>242.46166666666667</v>
      </c>
      <c r="H15" s="4">
        <f>HLOOKUP(F15,Winter!$C$24:$AV$26,3,FALSE)</f>
        <v>83.366666666666674</v>
      </c>
      <c r="J15" s="8" t="s">
        <v>51</v>
      </c>
      <c r="K15" s="4">
        <f>HLOOKUP(J15,Summer!$C$24:$AV$27,4,FALSE)</f>
        <v>1316.1046363636362</v>
      </c>
      <c r="L15" s="4">
        <f>HLOOKUP(J15,Winter!$C$24:$AV$27,4,FALSE)</f>
        <v>98.676818181818192</v>
      </c>
    </row>
    <row r="16" spans="2:14" x14ac:dyDescent="0.25">
      <c r="B16" s="8" t="s">
        <v>52</v>
      </c>
      <c r="C16" s="4">
        <f>HLOOKUP(B16,Summer!$C$24:$AV$25,2,FALSE)</f>
        <v>563.55366666666669</v>
      </c>
      <c r="D16" s="4">
        <f>HLOOKUP(B16,Winter!$C$24:$AV$25,2,FALSE)</f>
        <v>204.29</v>
      </c>
      <c r="F16" s="8" t="s">
        <v>52</v>
      </c>
      <c r="G16" s="4">
        <f>HLOOKUP(F16,Summer!$C$24:$AV$26,3,FALSE)</f>
        <v>242.46166666666667</v>
      </c>
      <c r="H16" s="4">
        <f>HLOOKUP(F16,Winter!$C$24:$AV$26,3,FALSE)</f>
        <v>83.05</v>
      </c>
      <c r="J16" s="8" t="s">
        <v>52</v>
      </c>
      <c r="K16" s="4">
        <f>HLOOKUP(J16,Summer!$C$24:$AV$27,4,FALSE)</f>
        <v>1316.1046363636362</v>
      </c>
      <c r="L16" s="4">
        <f>HLOOKUP(J16,Winter!$C$24:$AV$27,4,FALSE)</f>
        <v>99.720454545454558</v>
      </c>
    </row>
    <row r="17" spans="1:15" x14ac:dyDescent="0.25">
      <c r="B17" s="8" t="s">
        <v>47</v>
      </c>
      <c r="C17" s="4">
        <f>HLOOKUP(B17,Summer!$C$24:$AV$25,2,FALSE)</f>
        <v>543.245</v>
      </c>
      <c r="D17" s="4">
        <f>HLOOKUP(B17,Winter!$C$24:$AV$25,2,FALSE)</f>
        <v>208.03333333333333</v>
      </c>
      <c r="F17" s="8" t="s">
        <v>47</v>
      </c>
      <c r="G17" s="4">
        <f>HLOOKUP(F17,Summer!$C$24:$AV$26,3,FALSE)</f>
        <v>398.40699999999998</v>
      </c>
      <c r="H17" s="4">
        <f>HLOOKUP(F17,Winter!$C$24:$AV$26,3,FALSE)</f>
        <v>111.39233333333334</v>
      </c>
      <c r="J17" s="8" t="s">
        <v>47</v>
      </c>
      <c r="K17" s="4">
        <f>HLOOKUP(J17,Summer!$C$24:$AV$27,4,FALSE)</f>
        <v>1315.3571818181817</v>
      </c>
      <c r="L17" s="4">
        <f>HLOOKUP(J17,Winter!$C$24:$AV$27,4,FALSE)</f>
        <v>254.99054545454547</v>
      </c>
    </row>
    <row r="18" spans="1:15" x14ac:dyDescent="0.25">
      <c r="B18" s="8" t="s">
        <v>53</v>
      </c>
      <c r="C18" s="4">
        <f>HLOOKUP(B18,Summer!$C$24:$AV$25,2,FALSE)</f>
        <v>577.56399999999996</v>
      </c>
      <c r="D18" s="4">
        <f>HLOOKUP(B18,Winter!$C$24:$AV$25,2,FALSE)</f>
        <v>198.31299999999999</v>
      </c>
      <c r="F18" s="8" t="s">
        <v>53</v>
      </c>
      <c r="G18" s="4">
        <f>HLOOKUP(F18,Summer!$C$24:$AV$26,3,FALSE)</f>
        <v>485.88900000000007</v>
      </c>
      <c r="H18" s="4">
        <f>HLOOKUP(F18,Winter!$C$24:$AV$26,3,FALSE)</f>
        <v>53.561666666666667</v>
      </c>
      <c r="J18" s="8" t="s">
        <v>53</v>
      </c>
      <c r="K18" s="4">
        <f>HLOOKUP(J18,Summer!$C$24:$AV$27,4,FALSE)</f>
        <v>1325.0573636363638</v>
      </c>
      <c r="L18" s="4">
        <f>HLOOKUP(J18,Winter!$C$24:$AV$27,4,FALSE)</f>
        <v>86.595818181818174</v>
      </c>
    </row>
    <row r="19" spans="1:15" x14ac:dyDescent="0.25">
      <c r="B19" s="8" t="s">
        <v>48</v>
      </c>
      <c r="C19" s="4">
        <f>HLOOKUP(B19,Summer!$C$24:$AV$25,2,FALSE)</f>
        <v>564.39116666666666</v>
      </c>
      <c r="D19" s="4">
        <f>HLOOKUP(B19,Winter!$C$24:$AV$25,2,FALSE)</f>
        <v>232.68999999999997</v>
      </c>
      <c r="F19" s="8" t="s">
        <v>48</v>
      </c>
      <c r="G19" s="4">
        <f>HLOOKUP(F19,Summer!$C$24:$AV$26,3,FALSE)</f>
        <v>405.61500000000001</v>
      </c>
      <c r="H19" s="4">
        <f>HLOOKUP(F19,Winter!$C$24:$AV$26,3,FALSE)</f>
        <v>259.09333333333331</v>
      </c>
      <c r="J19" s="8" t="s">
        <v>48</v>
      </c>
      <c r="K19" s="4">
        <f>HLOOKUP(J19,Summer!$C$24:$AV$27,4,FALSE)</f>
        <v>1357.4261818181819</v>
      </c>
      <c r="L19" s="4">
        <f>HLOOKUP(J19,Winter!$C$24:$AV$27,4,FALSE)</f>
        <v>277.26863636363635</v>
      </c>
    </row>
    <row r="20" spans="1:15" x14ac:dyDescent="0.25">
      <c r="C20" s="1" t="s">
        <v>12</v>
      </c>
      <c r="D20" s="1" t="s">
        <v>13</v>
      </c>
      <c r="G20" s="1" t="s">
        <v>12</v>
      </c>
      <c r="H20" s="1" t="s">
        <v>13</v>
      </c>
      <c r="K20" s="1" t="s">
        <v>12</v>
      </c>
      <c r="L20" s="1" t="s">
        <v>13</v>
      </c>
    </row>
    <row r="21" spans="1:15" x14ac:dyDescent="0.25">
      <c r="B21" s="8" t="s">
        <v>83</v>
      </c>
      <c r="C21" s="4">
        <f>HLOOKUP(B21,Summer!$C$24:$BC$25,2,FALSE)</f>
        <v>551.69033333333334</v>
      </c>
      <c r="D21" s="4">
        <f>HLOOKUP(B21,Winter!$C$24:$BC$25,2,FALSE)</f>
        <v>198.54249999999999</v>
      </c>
      <c r="F21" s="8" t="s">
        <v>83</v>
      </c>
      <c r="G21" s="4">
        <f>HLOOKUP(F21,Summer!$C$24:$BC$26,3,FALSE)</f>
        <v>813.84333333333325</v>
      </c>
      <c r="H21" s="4">
        <f>HLOOKUP(F21,Winter!$C$24:$BC$26,3,FALSE)</f>
        <v>416.91333333333324</v>
      </c>
      <c r="J21" s="8" t="s">
        <v>83</v>
      </c>
      <c r="K21" s="4">
        <f>HLOOKUP(J21,Summer!$C$24:$BC$27,4,FALSE)</f>
        <v>1309.7779090909089</v>
      </c>
      <c r="L21" s="4">
        <f>HLOOKUP(J21,Winter!$C$24:$BC$27,4,FALSE)</f>
        <v>136.0063636363636</v>
      </c>
    </row>
    <row r="22" spans="1:15" x14ac:dyDescent="0.25">
      <c r="B22" s="8" t="s">
        <v>54</v>
      </c>
      <c r="C22" s="4">
        <f>HLOOKUP(B22,Summer!$C$24:$BC$25,2,FALSE)</f>
        <v>561.45783333333338</v>
      </c>
      <c r="D22" s="4">
        <f>HLOOKUP(B22,Winter!$C$24:$BC$25,2,FALSE)</f>
        <v>202.61916666666664</v>
      </c>
      <c r="F22" s="8" t="s">
        <v>54</v>
      </c>
      <c r="G22" s="4">
        <f>HLOOKUP(F22,Summer!$C$24:$BC$26,3,FALSE)</f>
        <v>215.16333333333333</v>
      </c>
      <c r="H22" s="4">
        <f>HLOOKUP(F22,Winter!$C$24:$BC$26,3,FALSE)</f>
        <v>73.041666666666671</v>
      </c>
      <c r="J22" s="8" t="s">
        <v>54</v>
      </c>
      <c r="K22" s="4">
        <f>HLOOKUP(J22,Summer!$C$24:$BC$27,4,FALSE)</f>
        <v>1334.1073636363635</v>
      </c>
      <c r="L22" s="4">
        <f>HLOOKUP(J22,Winter!$C$24:$BC$27,4,FALSE)</f>
        <v>103.68954545454544</v>
      </c>
    </row>
    <row r="23" spans="1:15" x14ac:dyDescent="0.25">
      <c r="A23" s="9"/>
      <c r="B23" s="8" t="s">
        <v>55</v>
      </c>
      <c r="C23" s="4">
        <f>HLOOKUP(B23,Summer!$C$24:$BC$25,2,FALSE)</f>
        <v>549.73549999999989</v>
      </c>
      <c r="D23" s="4">
        <f>HLOOKUP(B23,Winter!$C$24:$BC$25,2,FALSE)</f>
        <v>198.36249999999998</v>
      </c>
      <c r="F23" s="8" t="s">
        <v>55</v>
      </c>
      <c r="G23" s="4">
        <f>HLOOKUP(F23,Summer!$C$24:$BC$26,3,FALSE)</f>
        <v>437.84</v>
      </c>
      <c r="H23" s="4">
        <f>HLOOKUP(F23,Winter!$C$24:$BC$26,3,FALSE)</f>
        <v>53.633333333333333</v>
      </c>
      <c r="J23" s="8" t="s">
        <v>55</v>
      </c>
      <c r="K23" s="4">
        <f>HLOOKUP(J23,Summer!$C$24:$BC$27,4,FALSE)</f>
        <v>1314.9975454545454</v>
      </c>
      <c r="L23" s="4">
        <f>HLOOKUP(J23,Winter!$C$24:$BC$27,4,FALSE)</f>
        <v>106.95027272727275</v>
      </c>
    </row>
    <row r="24" spans="1:15" x14ac:dyDescent="0.25">
      <c r="B24" s="8" t="s">
        <v>84</v>
      </c>
      <c r="C24" s="4">
        <f>HLOOKUP(B24,Summer!$C$24:$BC$25,2,FALSE)</f>
        <v>577.56399999999996</v>
      </c>
      <c r="D24" s="4">
        <f>HLOOKUP(B24,Winter!$C$24:$BC$25,2,FALSE)</f>
        <v>198.31299999999999</v>
      </c>
      <c r="F24" s="8" t="s">
        <v>84</v>
      </c>
      <c r="G24" s="4">
        <f>HLOOKUP(F24,Summer!$C$24:$BC$26,3,FALSE)</f>
        <v>485.88900000000007</v>
      </c>
      <c r="H24" s="4">
        <f>HLOOKUP(F24,Winter!$C$24:$BC$26,3,FALSE)</f>
        <v>53.561666666666667</v>
      </c>
      <c r="J24" s="8" t="s">
        <v>84</v>
      </c>
      <c r="K24" s="4">
        <f>HLOOKUP(J24,Summer!$C$24:$BC$27,4,FALSE)</f>
        <v>1325.0573636363638</v>
      </c>
      <c r="L24" s="4">
        <f>HLOOKUP(J24,Winter!$C$24:$BC$27,4,FALSE)</f>
        <v>86.596181818181819</v>
      </c>
    </row>
    <row r="25" spans="1:15" x14ac:dyDescent="0.25">
      <c r="A25" s="5"/>
      <c r="B25" s="8" t="s">
        <v>56</v>
      </c>
      <c r="C25" s="4">
        <f>HLOOKUP(B25,Summer!$C$24:$BC$25,2,FALSE)</f>
        <v>563.55366666666669</v>
      </c>
      <c r="D25" s="4">
        <f>HLOOKUP(B25,Winter!$C$24:$BC$25,2,FALSE)</f>
        <v>204.34416666666667</v>
      </c>
      <c r="F25" s="8" t="s">
        <v>56</v>
      </c>
      <c r="G25" s="4">
        <f>HLOOKUP(F25,Summer!$C$24:$BC$26,3,FALSE)</f>
        <v>242.46166666666667</v>
      </c>
      <c r="H25" s="4">
        <f>HLOOKUP(F25,Winter!$C$24:$BC$26,3,FALSE)</f>
        <v>83.366666666666674</v>
      </c>
      <c r="J25" s="8" t="s">
        <v>56</v>
      </c>
      <c r="K25" s="4">
        <f>HLOOKUP(J25,Summer!$C$24:$BC$27,4,FALSE)</f>
        <v>1316.1046363636362</v>
      </c>
      <c r="L25" s="4">
        <f>HLOOKUP(J25,Winter!$C$24:$BC$27,4,FALSE)</f>
        <v>98.676818181818192</v>
      </c>
    </row>
    <row r="26" spans="1:15" x14ac:dyDescent="0.25">
      <c r="A26" s="5"/>
      <c r="B26" s="8" t="s">
        <v>81</v>
      </c>
      <c r="C26" s="4">
        <f>HLOOKUP(B26,Summer!$C$24:$BC$25,2,FALSE)</f>
        <v>563.49116666666669</v>
      </c>
      <c r="D26" s="4">
        <f>HLOOKUP(B26,Winter!$C$24:$BC$25,2,FALSE)</f>
        <v>204.29</v>
      </c>
      <c r="F26" s="8" t="s">
        <v>81</v>
      </c>
      <c r="G26" s="4">
        <f>HLOOKUP(F26,Summer!$C$24:$BC$26,3,FALSE)</f>
        <v>242.71</v>
      </c>
      <c r="H26" s="4">
        <f>HLOOKUP(F26,Winter!$C$24:$BC$26,3,FALSE)</f>
        <v>83.05</v>
      </c>
      <c r="J26" s="8" t="s">
        <v>81</v>
      </c>
      <c r="K26" s="4">
        <f>HLOOKUP(J26,Summer!$C$24:$BC$27,4,FALSE)</f>
        <v>1333.9743636363635</v>
      </c>
      <c r="L26" s="4">
        <f>HLOOKUP(J26,Winter!$C$24:$BC$27,4,FALSE)</f>
        <v>99.720454545454558</v>
      </c>
    </row>
    <row r="27" spans="1:15" x14ac:dyDescent="0.25">
      <c r="A27" s="5"/>
      <c r="B27" s="8" t="s">
        <v>82</v>
      </c>
      <c r="C27" s="4">
        <f>HLOOKUP(B27,Summer!$C$24:$BC$25,2,FALSE)</f>
        <v>549.73449999999991</v>
      </c>
      <c r="D27" s="4">
        <f>HLOOKUP(B27,Winter!$C$24:$BC$25,2,FALSE)</f>
        <v>198.35766666666666</v>
      </c>
      <c r="F27" s="8" t="s">
        <v>82</v>
      </c>
      <c r="G27" s="4">
        <f>HLOOKUP(F27,Summer!$C$24:$BC$26,3,FALSE)</f>
        <v>437.839</v>
      </c>
      <c r="H27" s="4">
        <f>HLOOKUP(F27,Winter!$C$24:$BC$26,3,FALSE)</f>
        <v>53.633333333333333</v>
      </c>
      <c r="J27" s="8" t="s">
        <v>82</v>
      </c>
      <c r="K27" s="4">
        <f>HLOOKUP(J27,Summer!$C$24:$BC$27,4,FALSE)</f>
        <v>1314.9960909090908</v>
      </c>
      <c r="L27" s="4">
        <f>HLOOKUP(J27,Winter!$C$24:$BC$27,4,FALSE)</f>
        <v>106.94809090909092</v>
      </c>
    </row>
    <row r="28" spans="1:15" x14ac:dyDescent="0.25">
      <c r="C28" s="1" t="s">
        <v>12</v>
      </c>
      <c r="D28" s="1" t="s">
        <v>13</v>
      </c>
      <c r="G28" s="1" t="s">
        <v>12</v>
      </c>
      <c r="H28" s="1" t="s">
        <v>13</v>
      </c>
      <c r="K28" s="1" t="s">
        <v>12</v>
      </c>
      <c r="L28" s="1" t="s">
        <v>13</v>
      </c>
    </row>
    <row r="29" spans="1:15" x14ac:dyDescent="0.25">
      <c r="B29" s="8" t="s">
        <v>57</v>
      </c>
      <c r="C29" s="4">
        <f>HLOOKUP(B29,Summer!$C$24:$BQ$25,2,FALSE)</f>
        <v>562.92033333333336</v>
      </c>
      <c r="D29" s="4">
        <f>HLOOKUP(B29,Winter!$C$24:$BQ$25,2,FALSE)</f>
        <v>204.11333333333332</v>
      </c>
      <c r="F29" s="8" t="s">
        <v>57</v>
      </c>
      <c r="G29" s="4">
        <f>HLOOKUP(F29,Summer!$C$24:$BQ$26,3,FALSE)</f>
        <v>184.6</v>
      </c>
      <c r="H29" s="4">
        <f>HLOOKUP(F29,Winter!$C$24:$BQ$26,3,FALSE)</f>
        <v>80.641666666666666</v>
      </c>
      <c r="J29" s="8" t="s">
        <v>57</v>
      </c>
      <c r="K29" s="4">
        <f>HLOOKUP(J29,Summer!$C$24:$BQ$27,4,FALSE)</f>
        <v>1334.748818181818</v>
      </c>
      <c r="L29" s="4">
        <f>HLOOKUP(J29,Winter!$C$24:$BQ$27,4,FALSE)</f>
        <v>100.09045454545453</v>
      </c>
    </row>
    <row r="30" spans="1:15" x14ac:dyDescent="0.25">
      <c r="B30" s="8" t="s">
        <v>58</v>
      </c>
      <c r="C30" s="4">
        <f>HLOOKUP(B30,Summer!$C$24:$BQ$25,2,FALSE)</f>
        <v>461.65600000000001</v>
      </c>
      <c r="D30" s="4">
        <f>HLOOKUP(B30,Winter!$C$24:$BQ$25,2,FALSE)</f>
        <v>75.688000000000002</v>
      </c>
      <c r="F30" s="8" t="s">
        <v>58</v>
      </c>
      <c r="G30" s="4">
        <f>HLOOKUP(F30,Summer!$C$24:$BQ$26,3,FALSE)</f>
        <v>739.96866666666665</v>
      </c>
      <c r="H30" s="4">
        <f>HLOOKUP(F30,Winter!$C$24:$BQ$26,3,FALSE)</f>
        <v>0</v>
      </c>
      <c r="J30" s="8" t="s">
        <v>58</v>
      </c>
      <c r="K30" s="4">
        <f>HLOOKUP(J30,Summer!$C$24:$BQ$27,4,FALSE)</f>
        <v>1307.0119999999999</v>
      </c>
      <c r="L30" s="4">
        <f>HLOOKUP(J30,Winter!$C$24:$BQ$27,4,FALSE)</f>
        <v>2.6763636363636363</v>
      </c>
    </row>
    <row r="31" spans="1:15" x14ac:dyDescent="0.25">
      <c r="B31" s="8" t="s">
        <v>59</v>
      </c>
      <c r="C31" s="4">
        <f>HLOOKUP(B31,Summer!$C$24:$BQ$25,2,FALSE)</f>
        <v>457.83699999999999</v>
      </c>
      <c r="D31" s="4">
        <f>HLOOKUP(B31,Winter!$C$24:$BQ$25,2,FALSE)</f>
        <v>76.793333333333337</v>
      </c>
      <c r="F31" s="8" t="s">
        <v>59</v>
      </c>
      <c r="G31" s="4">
        <f>HLOOKUP(F31,Summer!$C$24:$BQ$26,3,FALSE)</f>
        <v>141.67499999999998</v>
      </c>
      <c r="H31" s="4">
        <f>HLOOKUP(F31,Winter!$C$24:$BQ$26,3,FALSE)</f>
        <v>0</v>
      </c>
      <c r="J31" s="8" t="s">
        <v>59</v>
      </c>
      <c r="K31" s="4">
        <f>HLOOKUP(J31,Summer!$C$24:$BQ$27,4,FALSE)</f>
        <v>1289.8384545454544</v>
      </c>
      <c r="L31" s="4">
        <f>HLOOKUP(J31,Winter!$C$24:$BQ$27,4,FALSE)</f>
        <v>30.767272727272726</v>
      </c>
      <c r="O31" s="1" t="s">
        <v>87</v>
      </c>
    </row>
    <row r="32" spans="1:15" x14ac:dyDescent="0.25">
      <c r="B32" s="8" t="s">
        <v>60</v>
      </c>
      <c r="C32" s="4">
        <f>HLOOKUP(B32,Summer!$C$24:$BQ$25,2,FALSE)</f>
        <v>554.93283333333341</v>
      </c>
      <c r="D32" s="4">
        <f>HLOOKUP(B32,Winter!$C$24:$BQ$25,2,FALSE)</f>
        <v>201.41083333333333</v>
      </c>
      <c r="F32" s="8" t="s">
        <v>60</v>
      </c>
      <c r="G32" s="4">
        <f>HLOOKUP(F32,Summer!$C$24:$BQ$26,3,FALSE)</f>
        <v>191.9433333333333</v>
      </c>
      <c r="H32" s="4">
        <f>HLOOKUP(F32,Winter!$C$24:$BQ$26,3,FALSE)</f>
        <v>32.366666666666667</v>
      </c>
      <c r="J32" s="8" t="s">
        <v>60</v>
      </c>
      <c r="K32" s="4">
        <f>HLOOKUP(J32,Summer!$C$24:$BQ$27,4,FALSE)</f>
        <v>1328.2281818181818</v>
      </c>
      <c r="L32" s="4">
        <f>HLOOKUP(J32,Winter!$C$24:$BQ$27,4,FALSE)</f>
        <v>0</v>
      </c>
      <c r="N32" s="1" t="s">
        <v>73</v>
      </c>
    </row>
    <row r="33" spans="1:12" x14ac:dyDescent="0.25">
      <c r="C33" s="1" t="s">
        <v>12</v>
      </c>
      <c r="D33" s="1" t="s">
        <v>13</v>
      </c>
      <c r="G33" s="1" t="s">
        <v>12</v>
      </c>
      <c r="H33" s="1" t="s">
        <v>13</v>
      </c>
      <c r="K33" s="1" t="s">
        <v>12</v>
      </c>
      <c r="L33" s="1" t="s">
        <v>13</v>
      </c>
    </row>
    <row r="34" spans="1:12" x14ac:dyDescent="0.25">
      <c r="A34" s="1" t="s">
        <v>70</v>
      </c>
      <c r="B34" s="8" t="s">
        <v>61</v>
      </c>
      <c r="C34" s="4">
        <f>HLOOKUP(B34,Summer!$C$24:$BQ$25,2,FALSE)</f>
        <v>282.12799999999999</v>
      </c>
      <c r="D34" s="4">
        <f>HLOOKUP(B34,Winter!$C$24:$BQ$25,2,FALSE)</f>
        <v>110.77933333333333</v>
      </c>
      <c r="F34" s="8" t="s">
        <v>61</v>
      </c>
      <c r="G34" s="4">
        <f>HLOOKUP(F34,Summer!$C$24:$BQ$26,3,FALSE)</f>
        <v>64.689333333333337</v>
      </c>
      <c r="H34" s="4">
        <f>HLOOKUP(F34,Winter!$C$24:$BQ$26,3,FALSE)</f>
        <v>22.256666666666664</v>
      </c>
      <c r="J34" s="8" t="s">
        <v>61</v>
      </c>
      <c r="K34" s="4">
        <f>HLOOKUP(J34,Summer!$C$24:$BQ$27,4,FALSE)</f>
        <v>1214.6660909090911</v>
      </c>
      <c r="L34" s="4">
        <f>HLOOKUP(J34,Winter!$C$24:$BQ$27,4,FALSE)</f>
        <v>58.43363636363636</v>
      </c>
    </row>
    <row r="35" spans="1:12" x14ac:dyDescent="0.25">
      <c r="B35" s="8" t="s">
        <v>62</v>
      </c>
      <c r="C35" s="4">
        <f>HLOOKUP(B35,Summer!$C$24:$BQ$25,2,FALSE)</f>
        <v>1029.2156666666667</v>
      </c>
      <c r="D35" s="4">
        <f>HLOOKUP(B35,Winter!$C$24:$BQ$25,2,FALSE)</f>
        <v>271.51333333333332</v>
      </c>
      <c r="F35" s="8" t="s">
        <v>62</v>
      </c>
      <c r="G35" s="4">
        <f>HLOOKUP(F35,Summer!$C$24:$BQ$26,3,FALSE)</f>
        <v>749.51600000000008</v>
      </c>
      <c r="H35" s="4">
        <f>HLOOKUP(F35,Winter!$C$24:$BQ$26,3,FALSE)</f>
        <v>180.81166666666664</v>
      </c>
      <c r="J35" s="8" t="s">
        <v>62</v>
      </c>
      <c r="K35" s="4">
        <f>HLOOKUP(J35,Summer!$C$24:$BQ$27,4,FALSE)</f>
        <v>1352.2457272727274</v>
      </c>
      <c r="L35" s="4">
        <f>HLOOKUP(J35,Winter!$C$24:$BQ$27,4,FALSE)</f>
        <v>164.62090909090909</v>
      </c>
    </row>
    <row r="36" spans="1:12" x14ac:dyDescent="0.25">
      <c r="B36" s="8" t="s">
        <v>63</v>
      </c>
      <c r="C36" s="4">
        <f>HLOOKUP(B36,Summer!$C$24:$BQ$25,2,FALSE)</f>
        <v>714.79483333333326</v>
      </c>
      <c r="D36" s="4">
        <f>HLOOKUP(B36,Winter!$C$24:$BQ$25,2,FALSE)</f>
        <v>565.13083333333327</v>
      </c>
      <c r="F36" s="8" t="s">
        <v>63</v>
      </c>
      <c r="G36" s="4">
        <f>HLOOKUP(F36,Summer!$C$24:$BQ$26,3,FALSE)</f>
        <v>413.85999999999996</v>
      </c>
      <c r="H36" s="4">
        <f>HLOOKUP(F36,Winter!$C$24:$BQ$26,3,FALSE)</f>
        <v>982.48766666666677</v>
      </c>
      <c r="J36" s="8" t="s">
        <v>63</v>
      </c>
      <c r="K36" s="4">
        <f>HLOOKUP(J36,Summer!$C$24:$BQ$27,4,FALSE)</f>
        <v>1353.1824545454544</v>
      </c>
      <c r="L36" s="4">
        <f>HLOOKUP(J36,Winter!$C$24:$BQ$27,4,FALSE)</f>
        <v>574.98790909090906</v>
      </c>
    </row>
    <row r="37" spans="1:12" x14ac:dyDescent="0.25">
      <c r="B37" s="8" t="s">
        <v>64</v>
      </c>
      <c r="C37" s="4">
        <f>HLOOKUP(B37,Summer!$C$24:$BQ$25,2,FALSE)</f>
        <v>562.64566666666667</v>
      </c>
      <c r="D37" s="4">
        <f>HLOOKUP(B37,Winter!$C$24:$BQ$25,2,FALSE)</f>
        <v>201.172</v>
      </c>
      <c r="F37" s="8" t="s">
        <v>64</v>
      </c>
      <c r="G37" s="4">
        <f>HLOOKUP(F37,Summer!$C$24:$BQ$26,3,FALSE)</f>
        <v>291.85999999999996</v>
      </c>
      <c r="H37" s="4">
        <f>HLOOKUP(F37,Winter!$C$24:$BQ$26,3,FALSE)</f>
        <v>71.3</v>
      </c>
      <c r="J37" s="8" t="s">
        <v>64</v>
      </c>
      <c r="K37" s="4">
        <f>HLOOKUP(J37,Summer!$C$24:$BQ$27,4,FALSE)</f>
        <v>1334.1235454545456</v>
      </c>
      <c r="L37" s="4">
        <f>HLOOKUP(J37,Winter!$C$24:$BQ$27,4,FALSE)</f>
        <v>93.99318181818181</v>
      </c>
    </row>
    <row r="38" spans="1:12" x14ac:dyDescent="0.25">
      <c r="B38" s="8" t="s">
        <v>65</v>
      </c>
      <c r="C38" s="4">
        <f>HLOOKUP(B38,Summer!$C$24:$BQ$25,2,FALSE)</f>
        <v>564.89</v>
      </c>
      <c r="D38" s="4">
        <f>HLOOKUP(B38,Winter!$C$24:$BQ$25,2,FALSE)</f>
        <v>203.02416666666667</v>
      </c>
      <c r="F38" s="8" t="s">
        <v>65</v>
      </c>
      <c r="G38" s="4">
        <f>HLOOKUP(F38,Summer!$C$24:$BQ$26,3,FALSE)</f>
        <v>203.29499999999999</v>
      </c>
      <c r="H38" s="4">
        <f>HLOOKUP(F38,Winter!$C$24:$BQ$26,3,FALSE)</f>
        <v>75.566666666666663</v>
      </c>
      <c r="J38" s="8" t="s">
        <v>65</v>
      </c>
      <c r="K38" s="4">
        <f>HLOOKUP(J38,Summer!$C$24:$BQ$27,4,FALSE)</f>
        <v>1321.6443636363636</v>
      </c>
      <c r="L38" s="4">
        <f>HLOOKUP(J38,Winter!$C$24:$BQ$27,4,FALSE)</f>
        <v>125.78363636363638</v>
      </c>
    </row>
    <row r="39" spans="1:12" x14ac:dyDescent="0.25">
      <c r="B39" s="8" t="s">
        <v>66</v>
      </c>
      <c r="C39" s="4">
        <f>HLOOKUP(B39,Summer!$C$24:$BQ$25,2,FALSE)</f>
        <v>633.6491666666667</v>
      </c>
      <c r="D39" s="4">
        <f>HLOOKUP(B39,Winter!$C$24:$BQ$25,2,FALSE)</f>
        <v>197.32033333333334</v>
      </c>
      <c r="F39" s="8" t="s">
        <v>66</v>
      </c>
      <c r="G39" s="4">
        <f>HLOOKUP(F39,Summer!$C$24:$BQ$26,3,FALSE)</f>
        <v>401.2793333333334</v>
      </c>
      <c r="H39" s="4">
        <f>HLOOKUP(F39,Winter!$C$24:$BQ$26,3,FALSE)</f>
        <v>77.543999999999997</v>
      </c>
      <c r="J39" s="8" t="s">
        <v>66</v>
      </c>
      <c r="K39" s="4">
        <f>HLOOKUP(J39,Summer!$C$24:$BQ$27,4,FALSE)</f>
        <v>1266.6472727272726</v>
      </c>
      <c r="L39" s="4">
        <f>HLOOKUP(J39,Winter!$C$24:$BQ$27,4,FALSE)</f>
        <v>178.583</v>
      </c>
    </row>
    <row r="40" spans="1:12" x14ac:dyDescent="0.25">
      <c r="B40" s="8" t="s">
        <v>67</v>
      </c>
      <c r="C40" s="4">
        <f>HLOOKUP(B40,Summer!$C$24:$BQ$25,2,FALSE)</f>
        <v>544.11366666666663</v>
      </c>
      <c r="D40" s="4">
        <f>HLOOKUP(B40,Winter!$C$24:$BQ$25,2,FALSE)</f>
        <v>200.04249999999999</v>
      </c>
      <c r="F40" s="8" t="s">
        <v>67</v>
      </c>
      <c r="G40" s="4">
        <f>HLOOKUP(F40,Summer!$C$24:$BQ$26,3,FALSE)</f>
        <v>139.38</v>
      </c>
      <c r="H40" s="4">
        <f>HLOOKUP(F40,Winter!$C$24:$BQ$26,3,FALSE)</f>
        <v>56.241666666666674</v>
      </c>
      <c r="J40" s="8" t="s">
        <v>67</v>
      </c>
      <c r="K40" s="4">
        <f>HLOOKUP(J40,Summer!$C$24:$BQ$27,4,FALSE)</f>
        <v>1319.7743636363637</v>
      </c>
      <c r="L40" s="4">
        <f>HLOOKUP(J40,Winter!$C$24:$BQ$27,4,FALSE)</f>
        <v>90.063636363636363</v>
      </c>
    </row>
    <row r="41" spans="1:12" x14ac:dyDescent="0.25">
      <c r="B41" s="8" t="s">
        <v>68</v>
      </c>
      <c r="C41" s="4">
        <f>HLOOKUP(B41,Summer!$C$24:$BQ$25,2,FALSE)</f>
        <v>540.61183333333327</v>
      </c>
      <c r="D41" s="4">
        <f>HLOOKUP(B41,Winter!$C$24:$BQ$25,2,FALSE)</f>
        <v>172.82516666666666</v>
      </c>
      <c r="F41" s="8" t="s">
        <v>68</v>
      </c>
      <c r="G41" s="4">
        <f>HLOOKUP(F41,Summer!$C$24:$BQ$26,3,FALSE)</f>
        <v>1.1456666666666666</v>
      </c>
      <c r="H41" s="4">
        <f>HLOOKUP(F41,Winter!$C$24:$BQ$26,3,FALSE)</f>
        <v>3.903</v>
      </c>
      <c r="J41" s="8" t="s">
        <v>68</v>
      </c>
      <c r="K41" s="4">
        <f>HLOOKUP(J41,Summer!$C$24:$BQ$27,4,FALSE)</f>
        <v>1238.2245454545455</v>
      </c>
      <c r="L41" s="4">
        <f>HLOOKUP(J41,Winter!$C$24:$BQ$27,4,FALSE)</f>
        <v>382.68990909090911</v>
      </c>
    </row>
    <row r="42" spans="1:12" x14ac:dyDescent="0.25">
      <c r="C42" s="1" t="s">
        <v>12</v>
      </c>
      <c r="D42" s="1" t="s">
        <v>13</v>
      </c>
      <c r="G42" s="1" t="s">
        <v>12</v>
      </c>
      <c r="H42" s="1" t="s">
        <v>13</v>
      </c>
      <c r="K42" s="1" t="s">
        <v>12</v>
      </c>
      <c r="L42" s="1" t="s">
        <v>13</v>
      </c>
    </row>
    <row r="43" spans="1:12" x14ac:dyDescent="0.25">
      <c r="A43" s="1" t="s">
        <v>71</v>
      </c>
      <c r="B43" s="8" t="s">
        <v>28</v>
      </c>
      <c r="C43" s="4">
        <f>HLOOKUP(B43,Summer!$C$24:$BQ$25,2,FALSE)</f>
        <v>564.97866666666664</v>
      </c>
      <c r="D43" s="4">
        <f>HLOOKUP(B43,Winter!$C$24:$BQ$25,2,FALSE)</f>
        <v>200.9555</v>
      </c>
      <c r="F43" s="8" t="s">
        <v>28</v>
      </c>
      <c r="G43" s="4">
        <f>HLOOKUP(F43,Summer!$C$24:$BQ$26,3,FALSE)</f>
        <v>224.92</v>
      </c>
      <c r="H43" s="4">
        <f>HLOOKUP(F43,Winter!$C$24:$BQ$26,3,FALSE)</f>
        <v>68.997</v>
      </c>
      <c r="J43" s="8" t="s">
        <v>28</v>
      </c>
      <c r="K43" s="4">
        <f>HLOOKUP(J43,Summer!$C$24:$BQ$27,4,FALSE)</f>
        <v>1348.1862727272726</v>
      </c>
      <c r="L43" s="4">
        <f>HLOOKUP(J43,Winter!$C$24:$BQ$27,4,FALSE)</f>
        <v>101.46900000000001</v>
      </c>
    </row>
    <row r="44" spans="1:12" x14ac:dyDescent="0.25">
      <c r="B44" s="8" t="s">
        <v>69</v>
      </c>
      <c r="C44" s="4">
        <f>HLOOKUP(B44,Summer!$C$24:$BQ$25,2,FALSE)</f>
        <v>566.64733333333334</v>
      </c>
      <c r="D44" s="4">
        <f>HLOOKUP(B44,Winter!$C$24:$BQ$25,2,FALSE)</f>
        <v>203.8931666666667</v>
      </c>
      <c r="F44" s="8" t="s">
        <v>69</v>
      </c>
      <c r="G44" s="4">
        <f>HLOOKUP(F44,Summer!$C$24:$BQ$26,3,FALSE)</f>
        <v>237.38633333333334</v>
      </c>
      <c r="H44" s="4">
        <f>HLOOKUP(F44,Winter!$C$24:$BQ$26,3,FALSE)</f>
        <v>79.319333333333333</v>
      </c>
      <c r="J44" s="8" t="s">
        <v>69</v>
      </c>
      <c r="K44" s="4">
        <f>HLOOKUP(J44,Summer!$C$24:$BQ$27,4,FALSE)</f>
        <v>1282.6573636363639</v>
      </c>
      <c r="L44" s="4">
        <f>HLOOKUP(J44,Winter!$C$24:$BQ$27,4,FALSE)</f>
        <v>102.57372727272728</v>
      </c>
    </row>
    <row r="61" spans="14:14" x14ac:dyDescent="0.25">
      <c r="N61" s="1" t="s">
        <v>72</v>
      </c>
    </row>
    <row r="90" spans="14:14" x14ac:dyDescent="0.25">
      <c r="N90" s="1" t="s">
        <v>75</v>
      </c>
    </row>
    <row r="119" spans="14:14" x14ac:dyDescent="0.25">
      <c r="N119" s="1" t="s">
        <v>76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43"/>
  <sheetViews>
    <sheetView zoomScaleNormal="100" workbookViewId="0">
      <selection activeCell="G9" sqref="G9"/>
    </sheetView>
  </sheetViews>
  <sheetFormatPr defaultRowHeight="15" x14ac:dyDescent="0.25"/>
  <cols>
    <col min="1" max="16384" width="9.140625" style="1"/>
  </cols>
  <sheetData>
    <row r="1" spans="1:13" x14ac:dyDescent="0.25">
      <c r="M1" s="1" t="s">
        <v>85</v>
      </c>
    </row>
    <row r="2" spans="1:13" x14ac:dyDescent="0.25">
      <c r="B2" s="2"/>
      <c r="C2" s="3"/>
      <c r="F2" s="2"/>
      <c r="G2" s="4">
        <f>AVERAGE(G12,G13,G18,G22,G38:G42)</f>
        <v>546.85592592592593</v>
      </c>
      <c r="I2" s="5"/>
    </row>
    <row r="3" spans="1:13" x14ac:dyDescent="0.25">
      <c r="B3" s="2"/>
      <c r="F3" s="2"/>
      <c r="G3" s="6">
        <f>AVERAGE(G9:G11,G14:G17,G19:G21,G23:G37,G43)</f>
        <v>480.84164102564102</v>
      </c>
      <c r="H3" s="1">
        <f>G2/G3</f>
        <v>1.1372890350333962</v>
      </c>
      <c r="I3" s="5"/>
    </row>
    <row r="4" spans="1:13" x14ac:dyDescent="0.25">
      <c r="B4" s="2"/>
      <c r="C4" s="7"/>
      <c r="F4" s="2"/>
      <c r="G4" s="6"/>
      <c r="I4" s="5"/>
    </row>
    <row r="5" spans="1:13" x14ac:dyDescent="0.25">
      <c r="F5" s="2"/>
      <c r="G5" s="6"/>
      <c r="I5" s="5"/>
    </row>
    <row r="7" spans="1:13" x14ac:dyDescent="0.25">
      <c r="B7" s="1" t="s">
        <v>79</v>
      </c>
      <c r="F7" s="1" t="s">
        <v>80</v>
      </c>
      <c r="J7" s="1" t="s">
        <v>14</v>
      </c>
    </row>
    <row r="8" spans="1:13" x14ac:dyDescent="0.25">
      <c r="C8" s="1" t="s">
        <v>12</v>
      </c>
      <c r="D8" s="1" t="s">
        <v>13</v>
      </c>
      <c r="G8" s="1" t="s">
        <v>12</v>
      </c>
      <c r="H8" s="1" t="s">
        <v>13</v>
      </c>
      <c r="K8" s="1" t="s">
        <v>12</v>
      </c>
      <c r="L8" s="1" t="s">
        <v>13</v>
      </c>
    </row>
    <row r="9" spans="1:13" x14ac:dyDescent="0.25">
      <c r="B9" s="8" t="s">
        <v>8</v>
      </c>
      <c r="C9" s="4">
        <f>HLOOKUP(B9,Summer!$C$24:$AK$25,2,FALSE)</f>
        <v>699.33433333333323</v>
      </c>
      <c r="D9" s="4">
        <f>HLOOKUP(B9,Winter!$C$24:$AK$25,2,FALSE)</f>
        <v>236.00316666666666</v>
      </c>
      <c r="F9" s="8" t="s">
        <v>8</v>
      </c>
      <c r="G9" s="4">
        <f>HLOOKUP(F9,Summer!$C$24:$AK$26,3,FALSE)</f>
        <v>282.20566666666667</v>
      </c>
      <c r="H9" s="4">
        <f>HLOOKUP(F9,Winter!$C$24:$AK$26,3,FALSE)</f>
        <v>272.738</v>
      </c>
      <c r="J9" s="8" t="s">
        <v>8</v>
      </c>
      <c r="K9" s="4">
        <f>HLOOKUP(J9,Summer!$C$24:$AK$27,4,FALSE)</f>
        <v>1271.3464545454544</v>
      </c>
      <c r="L9" s="4">
        <f>HLOOKUP(J9,Winter!$C$24:$AK$27,4,FALSE)</f>
        <v>265.83654545454544</v>
      </c>
    </row>
    <row r="10" spans="1:13" x14ac:dyDescent="0.25">
      <c r="B10" s="8" t="s">
        <v>0</v>
      </c>
      <c r="C10" s="4">
        <f>HLOOKUP(B10,Summer!$C$24:$AK$25,2,FALSE)</f>
        <v>682.46516666666673</v>
      </c>
      <c r="D10" s="4">
        <f>HLOOKUP(B10,Winter!$C$24:$AK$25,2,FALSE)</f>
        <v>235.65733333333333</v>
      </c>
      <c r="F10" s="8" t="s">
        <v>0</v>
      </c>
      <c r="G10" s="4">
        <f>HLOOKUP(F10,Summer!$C$24:$AK$26,3,FALSE)</f>
        <v>234.779</v>
      </c>
      <c r="H10" s="4">
        <f>HLOOKUP(F10,Winter!$C$24:$AK$26,3,FALSE)</f>
        <v>269.88133333333332</v>
      </c>
      <c r="J10" s="8" t="s">
        <v>0</v>
      </c>
      <c r="K10" s="4">
        <f>HLOOKUP(J10,Summer!$C$24:$AK$27,4,FALSE)</f>
        <v>1287.3105454545455</v>
      </c>
      <c r="L10" s="4">
        <f>HLOOKUP(J10,Winter!$C$24:$AK$27,4,FALSE)</f>
        <v>287.37454545454551</v>
      </c>
    </row>
    <row r="11" spans="1:13" x14ac:dyDescent="0.25">
      <c r="B11" s="8" t="s">
        <v>1</v>
      </c>
      <c r="C11" s="4">
        <f>HLOOKUP(B11,Summer!$C$24:$AK$25,2,FALSE)</f>
        <v>671.71733333333327</v>
      </c>
      <c r="D11" s="4">
        <f>HLOOKUP(B11,Winter!$C$24:$AK$25,2,FALSE)</f>
        <v>232.21333333333337</v>
      </c>
      <c r="F11" s="8" t="s">
        <v>1</v>
      </c>
      <c r="G11" s="4">
        <f>HLOOKUP(F11,Summer!$C$24:$AK$26,3,FALSE)</f>
        <v>203.33500000000001</v>
      </c>
      <c r="H11" s="4">
        <f>HLOOKUP(F11,Winter!$C$24:$AK$26,3,FALSE)</f>
        <v>249.24166666666665</v>
      </c>
      <c r="J11" s="8" t="s">
        <v>1</v>
      </c>
      <c r="K11" s="4">
        <f>HLOOKUP(J11,Summer!$C$24:$AK$27,4,FALSE)</f>
        <v>1329.2446363636363</v>
      </c>
      <c r="L11" s="4">
        <f>HLOOKUP(J11,Winter!$C$24:$AK$27,4,FALSE)</f>
        <v>213.65863636363636</v>
      </c>
    </row>
    <row r="12" spans="1:13" x14ac:dyDescent="0.25">
      <c r="A12" s="1" t="s">
        <v>37</v>
      </c>
      <c r="B12" s="8" t="s">
        <v>2</v>
      </c>
      <c r="C12" s="4">
        <f>HLOOKUP(B12,Summer!$C$24:$AK$25,2,FALSE)</f>
        <v>896.18483333333336</v>
      </c>
      <c r="D12" s="4">
        <f>HLOOKUP(B12,Winter!$C$24:$AK$25,2,FALSE)</f>
        <v>238.12916666666663</v>
      </c>
      <c r="F12" s="8" t="s">
        <v>2</v>
      </c>
      <c r="G12" s="4">
        <f>HLOOKUP(F12,Summer!$C$24:$AK$26,3,FALSE)</f>
        <v>997.10033333333331</v>
      </c>
      <c r="H12" s="4">
        <f>HLOOKUP(F12,Winter!$C$24:$AK$26,3,FALSE)</f>
        <v>296.40000000000003</v>
      </c>
      <c r="J12" s="8" t="s">
        <v>2</v>
      </c>
      <c r="K12" s="4">
        <f>HLOOKUP(J12,Summer!$C$24:$AK$27,4,FALSE)</f>
        <v>1337.9451818181819</v>
      </c>
      <c r="L12" s="4">
        <f>HLOOKUP(J12,Winter!$C$24:$AK$27,4,FALSE)</f>
        <v>164.64681818181819</v>
      </c>
    </row>
    <row r="13" spans="1:13" x14ac:dyDescent="0.25">
      <c r="A13" s="1" t="s">
        <v>37</v>
      </c>
      <c r="B13" s="8" t="s">
        <v>3</v>
      </c>
      <c r="C13" s="4">
        <f>HLOOKUP(B13,Summer!$C$24:$AK$25,2,FALSE)</f>
        <v>952.23783333333324</v>
      </c>
      <c r="D13" s="4">
        <f>HLOOKUP(B13,Winter!$C$24:$AK$25,2,FALSE)</f>
        <v>210.95583333333332</v>
      </c>
      <c r="F13" s="8" t="s">
        <v>3</v>
      </c>
      <c r="G13" s="4">
        <f>HLOOKUP(F13,Summer!$C$24:$AK$26,3,FALSE)</f>
        <v>900.6876666666667</v>
      </c>
      <c r="H13" s="4">
        <f>HLOOKUP(F13,Winter!$C$24:$AK$26,3,FALSE)</f>
        <v>134.26833333333335</v>
      </c>
      <c r="J13" s="8" t="s">
        <v>3</v>
      </c>
      <c r="K13" s="4">
        <f>HLOOKUP(J13,Summer!$C$24:$AK$27,4,FALSE)</f>
        <v>1323.3877272727273</v>
      </c>
      <c r="L13" s="4">
        <f>HLOOKUP(J13,Winter!$C$24:$AK$27,4,FALSE)</f>
        <v>101.5031818181818</v>
      </c>
    </row>
    <row r="14" spans="1:13" x14ac:dyDescent="0.25">
      <c r="B14" s="8" t="s">
        <v>4</v>
      </c>
      <c r="C14" s="4">
        <f>HLOOKUP(B14,Summer!$C$24:$AK$25,2,FALSE)</f>
        <v>749.4325</v>
      </c>
      <c r="D14" s="4">
        <f>HLOOKUP(B14,Winter!$C$24:$AK$25,2,FALSE)</f>
        <v>234.85833333333335</v>
      </c>
      <c r="F14" s="8" t="s">
        <v>4</v>
      </c>
      <c r="G14" s="4">
        <f>HLOOKUP(F14,Summer!$C$24:$AK$26,3,FALSE)</f>
        <v>584.70333333333338</v>
      </c>
      <c r="H14" s="4">
        <f>HLOOKUP(F14,Winter!$C$24:$AK$26,3,FALSE)</f>
        <v>265.18</v>
      </c>
      <c r="J14" s="8" t="s">
        <v>4</v>
      </c>
      <c r="K14" s="4">
        <f>HLOOKUP(J14,Summer!$C$24:$AK$27,4,FALSE)</f>
        <v>1358.4420909090911</v>
      </c>
      <c r="L14" s="4">
        <f>HLOOKUP(J14,Winter!$C$24:$AK$27,4,FALSE)</f>
        <v>188.67818181818183</v>
      </c>
    </row>
    <row r="15" spans="1:13" x14ac:dyDescent="0.25">
      <c r="B15" s="8" t="s">
        <v>5</v>
      </c>
      <c r="C15" s="4">
        <f>HLOOKUP(B15,Summer!$C$24:$AK$25,2,FALSE)</f>
        <v>738.97383333333346</v>
      </c>
      <c r="D15" s="4">
        <f>HLOOKUP(B15,Winter!$C$24:$AK$25,2,FALSE)</f>
        <v>216.75800000000001</v>
      </c>
      <c r="F15" s="8" t="s">
        <v>5</v>
      </c>
      <c r="G15" s="4">
        <f>HLOOKUP(F15,Summer!$C$24:$AK$26,3,FALSE)</f>
        <v>514.47200000000009</v>
      </c>
      <c r="H15" s="4">
        <f>HLOOKUP(F15,Winter!$C$24:$AK$26,3,FALSE)</f>
        <v>164.06100000000001</v>
      </c>
      <c r="J15" s="8" t="s">
        <v>5</v>
      </c>
      <c r="K15" s="4">
        <f>HLOOKUP(J15,Summer!$C$24:$AK$27,4,FALSE)</f>
        <v>1347.7212727272729</v>
      </c>
      <c r="L15" s="4">
        <f>HLOOKUP(J15,Winter!$C$24:$AK$27,4,FALSE)</f>
        <v>177.8000909090909</v>
      </c>
    </row>
    <row r="16" spans="1:13" x14ac:dyDescent="0.25">
      <c r="B16" s="8" t="s">
        <v>6</v>
      </c>
      <c r="C16" s="4">
        <f>HLOOKUP(B16,Summer!$C$24:$AK$25,2,FALSE)</f>
        <v>657.03916666666657</v>
      </c>
      <c r="D16" s="4">
        <f>HLOOKUP(B16,Winter!$C$24:$AK$25,2,FALSE)</f>
        <v>236.02666666666664</v>
      </c>
      <c r="F16" s="8" t="s">
        <v>6</v>
      </c>
      <c r="G16" s="4">
        <f>HLOOKUP(F16,Summer!$C$24:$AK$26,3,FALSE)</f>
        <v>241.35166666666666</v>
      </c>
      <c r="H16" s="4">
        <f>HLOOKUP(F16,Winter!$C$24:$AK$26,3,FALSE)</f>
        <v>271.92166666666668</v>
      </c>
      <c r="J16" s="8" t="s">
        <v>6</v>
      </c>
      <c r="K16" s="4">
        <f>HLOOKUP(J16,Summer!$C$24:$AK$27,4,FALSE)</f>
        <v>1320.5240909090908</v>
      </c>
      <c r="L16" s="4">
        <f>HLOOKUP(J16,Winter!$C$24:$AK$27,4,FALSE)</f>
        <v>204.39409090909092</v>
      </c>
    </row>
    <row r="17" spans="1:24" x14ac:dyDescent="0.25">
      <c r="B17" s="8" t="s">
        <v>7</v>
      </c>
      <c r="C17" s="4">
        <f>HLOOKUP(B17,Summer!$C$24:$AK$25,2,FALSE)</f>
        <v>566.74466666666672</v>
      </c>
      <c r="D17" s="4">
        <f>HLOOKUP(B17,Winter!$C$24:$AK$25,2,FALSE)</f>
        <v>234.68033333333335</v>
      </c>
      <c r="F17" s="8" t="s">
        <v>7</v>
      </c>
      <c r="G17" s="4">
        <f>HLOOKUP(F17,Summer!$C$24:$AK$26,3,FALSE)</f>
        <v>201.42</v>
      </c>
      <c r="H17" s="4">
        <f>HLOOKUP(F17,Winter!$C$24:$AK$26,3,FALSE)</f>
        <v>263.84366666666665</v>
      </c>
      <c r="J17" s="8" t="s">
        <v>7</v>
      </c>
      <c r="K17" s="4">
        <f>HLOOKUP(J17,Summer!$C$24:$AK$27,4,FALSE)</f>
        <v>1290.9805454545453</v>
      </c>
      <c r="L17" s="4">
        <f>HLOOKUP(J17,Winter!$C$24:$AK$27,4,FALSE)</f>
        <v>209.4145454545455</v>
      </c>
    </row>
    <row r="18" spans="1:24" x14ac:dyDescent="0.25">
      <c r="A18" s="1" t="s">
        <v>37</v>
      </c>
      <c r="B18" s="8" t="s">
        <v>15</v>
      </c>
      <c r="C18" s="4">
        <f>HLOOKUP(B18,Summer!$C$24:$AK$25,2,FALSE)</f>
        <v>782.60866666666664</v>
      </c>
      <c r="D18" s="4">
        <f>HLOOKUP(B18,Winter!$C$24:$AK$25,2,FALSE)</f>
        <v>224.16416666666666</v>
      </c>
      <c r="F18" s="8" t="s">
        <v>15</v>
      </c>
      <c r="G18" s="4">
        <f>HLOOKUP(F18,Summer!$C$24:$AK$26,3,FALSE)</f>
        <v>711.346</v>
      </c>
      <c r="H18" s="4">
        <f>HLOOKUP(F18,Winter!$C$24:$AK$26,3,FALSE)</f>
        <v>210.99666666666667</v>
      </c>
      <c r="J18" s="8" t="s">
        <v>15</v>
      </c>
      <c r="K18" s="4">
        <f>HLOOKUP(J18,Summer!$C$24:$AK$27,4,FALSE)</f>
        <v>1341.9939090909093</v>
      </c>
      <c r="L18" s="4">
        <f>HLOOKUP(J18,Winter!$C$24:$AK$27,4,FALSE)</f>
        <v>147.9190909090909</v>
      </c>
    </row>
    <row r="19" spans="1:24" x14ac:dyDescent="0.25">
      <c r="B19" s="8" t="s">
        <v>10</v>
      </c>
      <c r="C19" s="4">
        <f>HLOOKUP(B19,Summer!$C$24:$AK$25,2,FALSE)</f>
        <v>561.31016666666665</v>
      </c>
      <c r="D19" s="4">
        <f>HLOOKUP(B19,Winter!$C$24:$AK$25,2,FALSE)</f>
        <v>228.37633333333329</v>
      </c>
      <c r="F19" s="8" t="s">
        <v>10</v>
      </c>
      <c r="G19" s="4">
        <f>HLOOKUP(F19,Summer!$C$24:$AK$26,3,FALSE)</f>
        <v>168.80499999999998</v>
      </c>
      <c r="H19" s="4">
        <f>HLOOKUP(F19,Winter!$C$24:$AK$26,3,FALSE)</f>
        <v>226.02666666666664</v>
      </c>
      <c r="J19" s="8" t="s">
        <v>10</v>
      </c>
      <c r="K19" s="4">
        <f>HLOOKUP(J19,Summer!$C$24:$AK$27,4,FALSE)</f>
        <v>1296.5506363636362</v>
      </c>
      <c r="L19" s="4">
        <f>HLOOKUP(J19,Winter!$C$24:$AK$27,4,FALSE)</f>
        <v>198.84872727272725</v>
      </c>
    </row>
    <row r="20" spans="1:24" x14ac:dyDescent="0.25">
      <c r="B20" s="8" t="s">
        <v>16</v>
      </c>
      <c r="C20" s="4">
        <f>HLOOKUP(B20,Summer!$C$24:$AK$25,2,FALSE)</f>
        <v>704.09333333333325</v>
      </c>
      <c r="D20" s="4">
        <f>HLOOKUP(B20,Winter!$C$24:$AK$25,2,FALSE)</f>
        <v>232.68899999999999</v>
      </c>
      <c r="F20" s="8" t="s">
        <v>16</v>
      </c>
      <c r="G20" s="4">
        <f>HLOOKUP(F20,Summer!$C$24:$AK$26,3,FALSE)</f>
        <v>428.96</v>
      </c>
      <c r="H20" s="4">
        <f>HLOOKUP(F20,Winter!$C$24:$AK$26,3,FALSE)</f>
        <v>259.66666666666669</v>
      </c>
      <c r="J20" s="8" t="s">
        <v>16</v>
      </c>
      <c r="K20" s="4">
        <f>HLOOKUP(J20,Summer!$C$24:$AK$27,4,FALSE)</f>
        <v>1346.9804545454544</v>
      </c>
      <c r="L20" s="4">
        <f>HLOOKUP(J20,Winter!$C$24:$AK$27,4,FALSE)</f>
        <v>261.60818181818178</v>
      </c>
    </row>
    <row r="21" spans="1:24" x14ac:dyDescent="0.25">
      <c r="B21" s="8" t="s">
        <v>17</v>
      </c>
      <c r="C21" s="4">
        <f>HLOOKUP(B21,Summer!$C$24:$AK$25,2,FALSE)</f>
        <v>565.45983333333334</v>
      </c>
      <c r="D21" s="4">
        <f>HLOOKUP(B21,Winter!$C$24:$AK$25,2,FALSE)</f>
        <v>235.16399999999999</v>
      </c>
      <c r="F21" s="8" t="s">
        <v>17</v>
      </c>
      <c r="G21" s="4">
        <f>HLOOKUP(F21,Summer!$C$24:$AK$26,3,FALSE)</f>
        <v>193.88766666666666</v>
      </c>
      <c r="H21" s="4">
        <f>HLOOKUP(F21,Winter!$C$24:$AK$26,3,FALSE)</f>
        <v>266.92900000000003</v>
      </c>
      <c r="J21" s="8" t="s">
        <v>17</v>
      </c>
      <c r="K21" s="4">
        <f>HLOOKUP(J21,Summer!$C$24:$AK$27,4,FALSE)</f>
        <v>1241.4917272727273</v>
      </c>
      <c r="L21" s="4">
        <f>HLOOKUP(J21,Winter!$C$24:$AK$27,4,FALSE)</f>
        <v>315.43345454545448</v>
      </c>
    </row>
    <row r="22" spans="1:24" x14ac:dyDescent="0.25">
      <c r="A22" s="1" t="s">
        <v>37</v>
      </c>
      <c r="B22" s="8" t="s">
        <v>18</v>
      </c>
      <c r="C22" s="4">
        <f>HLOOKUP(B22,Summer!$C$24:$AK$25,2,FALSE)</f>
        <v>735.81433333333337</v>
      </c>
      <c r="D22" s="4">
        <f>HLOOKUP(B22,Winter!$C$24:$AK$25,2,FALSE)</f>
        <v>269.57649999999995</v>
      </c>
      <c r="F22" s="8" t="s">
        <v>18</v>
      </c>
      <c r="G22" s="4">
        <f>HLOOKUP(F22,Summer!$C$24:$AK$26,3,FALSE)</f>
        <v>729.69599999999991</v>
      </c>
      <c r="H22" s="4">
        <f>HLOOKUP(F22,Winter!$C$24:$AK$26,3,FALSE)</f>
        <v>407.31766666666664</v>
      </c>
      <c r="J22" s="8" t="s">
        <v>18</v>
      </c>
      <c r="K22" s="4">
        <f>HLOOKUP(J22,Summer!$C$24:$AK$27,4,FALSE)</f>
        <v>1345.7955454545456</v>
      </c>
      <c r="L22" s="4">
        <f>HLOOKUP(J22,Winter!$C$24:$AK$27,4,FALSE)</f>
        <v>263.38672727272728</v>
      </c>
    </row>
    <row r="23" spans="1:24" x14ac:dyDescent="0.25">
      <c r="A23" s="9" t="s">
        <v>42</v>
      </c>
      <c r="B23" s="8" t="s">
        <v>19</v>
      </c>
      <c r="C23" s="4">
        <f>HLOOKUP(B23,Summer!$C$24:$AK$25,2,FALSE)</f>
        <v>562.3848333333334</v>
      </c>
      <c r="D23" s="4">
        <f>HLOOKUP(B23,Winter!$C$24:$AK$25,2,FALSE)</f>
        <v>197.05066666666667</v>
      </c>
      <c r="F23" s="8" t="s">
        <v>19</v>
      </c>
      <c r="G23" s="4">
        <f>HLOOKUP(F23,Summer!$C$24:$AK$26,3,FALSE)</f>
        <v>1083.348</v>
      </c>
      <c r="H23" s="4">
        <f>HLOOKUP(F23,Winter!$C$24:$AK$26,3,FALSE)</f>
        <v>335.82666666666665</v>
      </c>
      <c r="J23" s="8" t="s">
        <v>19</v>
      </c>
      <c r="K23" s="4">
        <f>HLOOKUP(J23,Summer!$C$24:$AK$27,4,FALSE)</f>
        <v>1362.3963636363635</v>
      </c>
      <c r="L23" s="4">
        <f>HLOOKUP(J23,Winter!$C$24:$AK$27,4,FALSE)</f>
        <v>30.123636363636365</v>
      </c>
    </row>
    <row r="24" spans="1:24" x14ac:dyDescent="0.25">
      <c r="B24" s="8" t="s">
        <v>20</v>
      </c>
      <c r="C24" s="4">
        <f>HLOOKUP(B24,Summer!$C$24:$AK$25,2,FALSE)</f>
        <v>969.46333333333314</v>
      </c>
      <c r="D24" s="4">
        <f>HLOOKUP(B24,Winter!$C$24:$AK$25,2,FALSE)</f>
        <v>240.82666666666668</v>
      </c>
      <c r="F24" s="8" t="s">
        <v>20</v>
      </c>
      <c r="G24" s="4">
        <f>HLOOKUP(F24,Summer!$C$24:$AK$26,3,FALSE)</f>
        <v>1290.49</v>
      </c>
      <c r="H24" s="4">
        <f>HLOOKUP(F24,Winter!$C$24:$AK$26,3,FALSE)</f>
        <v>294.79833333333335</v>
      </c>
      <c r="J24" s="8" t="s">
        <v>20</v>
      </c>
      <c r="K24" s="4">
        <f>HLOOKUP(J24,Summer!$C$24:$AK$27,4,FALSE)</f>
        <v>1338.9946363636363</v>
      </c>
      <c r="L24" s="4">
        <f>HLOOKUP(J24,Winter!$C$24:$AK$27,4,FALSE)</f>
        <v>221.49136363636362</v>
      </c>
    </row>
    <row r="25" spans="1:24" x14ac:dyDescent="0.25">
      <c r="A25" s="5"/>
      <c r="B25" s="8" t="s">
        <v>21</v>
      </c>
      <c r="C25" s="4">
        <f>HLOOKUP(B25,Summer!$C$24:$AK$25,2,FALSE)</f>
        <v>553.97300000000007</v>
      </c>
      <c r="D25" s="4">
        <f>HLOOKUP(B25,Winter!$C$24:$AK$25,2,FALSE)</f>
        <v>172.94200000000001</v>
      </c>
      <c r="F25" s="8" t="s">
        <v>21</v>
      </c>
      <c r="G25" s="4">
        <f>HLOOKUP(F25,Summer!$C$24:$AK$26,3,FALSE)</f>
        <v>1056.1099999999999</v>
      </c>
      <c r="H25" s="4">
        <f>HLOOKUP(F25,Winter!$C$24:$AK$26,3,FALSE)</f>
        <v>275.5746666666667</v>
      </c>
      <c r="J25" s="8" t="s">
        <v>21</v>
      </c>
      <c r="K25" s="4">
        <f>HLOOKUP(J25,Summer!$C$24:$AK$27,4,FALSE)</f>
        <v>1250.0473636363638</v>
      </c>
      <c r="L25" s="4">
        <f>HLOOKUP(J25,Winter!$C$24:$AK$27,4,FALSE)</f>
        <v>438.08027272727281</v>
      </c>
    </row>
    <row r="26" spans="1:24" x14ac:dyDescent="0.25">
      <c r="B26" s="8" t="s">
        <v>22</v>
      </c>
      <c r="C26" s="4">
        <f>HLOOKUP(B26,Summer!$C$24:$AK$25,2,FALSE)</f>
        <v>719.51400000000001</v>
      </c>
      <c r="D26" s="4">
        <f>HLOOKUP(B26,Winter!$C$24:$AK$25,2,FALSE)</f>
        <v>39.756499999999996</v>
      </c>
      <c r="F26" s="8" t="s">
        <v>22</v>
      </c>
      <c r="G26" s="4">
        <f>HLOOKUP(F26,Summer!$C$24:$AK$26,3,FALSE)</f>
        <v>670.53800000000001</v>
      </c>
      <c r="H26" s="4">
        <f>HLOOKUP(F26,Winter!$C$24:$AK$26,3,FALSE)</f>
        <v>90.866666666666674</v>
      </c>
      <c r="J26" s="8" t="s">
        <v>22</v>
      </c>
      <c r="K26" s="4">
        <f>HLOOKUP(J26,Summer!$C$24:$AK$27,4,FALSE)</f>
        <v>1257.9133636363638</v>
      </c>
      <c r="L26" s="4">
        <f>HLOOKUP(J26,Winter!$C$24:$AK$27,4,FALSE)</f>
        <v>105.34145454545455</v>
      </c>
    </row>
    <row r="27" spans="1:24" x14ac:dyDescent="0.25">
      <c r="B27" s="8" t="s">
        <v>23</v>
      </c>
      <c r="C27" s="4">
        <f>HLOOKUP(B27,Summer!$C$24:$AK$25,2,FALSE)</f>
        <v>1030.6791666666666</v>
      </c>
      <c r="D27" s="4">
        <f>HLOOKUP(B27,Winter!$C$24:$AK$25,2,FALSE)</f>
        <v>248.07749999999996</v>
      </c>
      <c r="F27" s="8" t="s">
        <v>23</v>
      </c>
      <c r="G27" s="4">
        <f>HLOOKUP(F27,Summer!$C$24:$AK$26,3,FALSE)</f>
        <v>1247.6400000000001</v>
      </c>
      <c r="H27" s="4">
        <f>HLOOKUP(F27,Winter!$C$24:$AK$26,3,FALSE)</f>
        <v>251.25833333333333</v>
      </c>
      <c r="J27" s="8" t="s">
        <v>23</v>
      </c>
      <c r="K27" s="4">
        <f>HLOOKUP(J27,Summer!$C$24:$AK$27,4,FALSE)</f>
        <v>1346.1509999999998</v>
      </c>
      <c r="L27" s="4">
        <f>HLOOKUP(J27,Winter!$C$24:$AK$27,4,FALSE)</f>
        <v>0</v>
      </c>
    </row>
    <row r="28" spans="1:24" x14ac:dyDescent="0.25">
      <c r="B28" s="8" t="s">
        <v>24</v>
      </c>
      <c r="C28" s="4">
        <f>HLOOKUP(B28,Summer!$C$24:$AK$25,2,FALSE)</f>
        <v>724.43449999999996</v>
      </c>
      <c r="D28" s="4">
        <f>HLOOKUP(B28,Winter!$C$24:$AK$25,2,FALSE)</f>
        <v>227.59833333333333</v>
      </c>
      <c r="F28" s="8" t="s">
        <v>24</v>
      </c>
      <c r="G28" s="4">
        <f>HLOOKUP(F28,Summer!$C$24:$AK$26,3,FALSE)</f>
        <v>450.03999999999996</v>
      </c>
      <c r="H28" s="4">
        <f>HLOOKUP(F28,Winter!$C$24:$AK$26,3,FALSE)</f>
        <v>244.54999999999998</v>
      </c>
      <c r="J28" s="8" t="s">
        <v>24</v>
      </c>
      <c r="K28" s="4">
        <f>HLOOKUP(J28,Summer!$C$24:$AK$27,4,FALSE)</f>
        <v>1344.2161818181817</v>
      </c>
      <c r="L28" s="4">
        <f>HLOOKUP(J28,Winter!$C$24:$AK$27,4,FALSE)</f>
        <v>288.87954545454539</v>
      </c>
    </row>
    <row r="29" spans="1:24" x14ac:dyDescent="0.25">
      <c r="B29" s="8" t="s">
        <v>25</v>
      </c>
      <c r="C29" s="4">
        <f>HLOOKUP(B29,Summer!$C$24:$AK$25,2,FALSE)</f>
        <v>0</v>
      </c>
      <c r="D29" s="4">
        <f>HLOOKUP(B29,Winter!$C$24:$AK$25,2,FALSE)</f>
        <v>0</v>
      </c>
      <c r="F29" s="8" t="s">
        <v>25</v>
      </c>
      <c r="G29" s="4">
        <f>HLOOKUP(F29,Summer!$C$24:$AK$26,3,FALSE)</f>
        <v>0</v>
      </c>
      <c r="H29" s="4">
        <f>HLOOKUP(F29,Winter!$C$24:$AK$26,3,FALSE)</f>
        <v>0</v>
      </c>
      <c r="J29" s="8" t="s">
        <v>25</v>
      </c>
      <c r="K29" s="4">
        <f>HLOOKUP(J29,Summer!$C$24:$AK$27,4,FALSE)</f>
        <v>0</v>
      </c>
      <c r="L29" s="4">
        <f>HLOOKUP(J29,Winter!$C$24:$AK$27,4,FALSE)</f>
        <v>0</v>
      </c>
    </row>
    <row r="30" spans="1:24" x14ac:dyDescent="0.25">
      <c r="B30" s="8" t="s">
        <v>26</v>
      </c>
      <c r="C30" s="4">
        <f>HLOOKUP(B30,Summer!$C$24:$AK$25,2,FALSE)</f>
        <v>570.38933333333341</v>
      </c>
      <c r="D30" s="4">
        <f>HLOOKUP(B30,Winter!$C$24:$AK$25,2,FALSE)</f>
        <v>241.42650000000003</v>
      </c>
      <c r="F30" s="8" t="s">
        <v>26</v>
      </c>
      <c r="G30" s="4">
        <f>HLOOKUP(F30,Summer!$C$24:$AK$26,3,FALSE)</f>
        <v>393.92833333333334</v>
      </c>
      <c r="H30" s="4">
        <f>HLOOKUP(F30,Winter!$C$24:$AK$26,3,FALSE)</f>
        <v>264.87399999999997</v>
      </c>
      <c r="J30" s="8" t="s">
        <v>26</v>
      </c>
      <c r="K30" s="4">
        <f>HLOOKUP(J30,Summer!$C$24:$AK$27,4,FALSE)</f>
        <v>1354.5271818181818</v>
      </c>
      <c r="L30" s="4">
        <f>HLOOKUP(J30,Winter!$C$24:$AK$27,4,FALSE)</f>
        <v>293.95827272727269</v>
      </c>
    </row>
    <row r="31" spans="1:24" x14ac:dyDescent="0.25">
      <c r="B31" s="8" t="s">
        <v>27</v>
      </c>
      <c r="C31" s="4">
        <f>HLOOKUP(B31,Summer!$C$24:$AK$25,2,FALSE)</f>
        <v>557.10949999999991</v>
      </c>
      <c r="D31" s="4">
        <f>HLOOKUP(B31,Winter!$C$24:$AK$25,2,FALSE)</f>
        <v>222.31916666666666</v>
      </c>
      <c r="F31" s="8" t="s">
        <v>27</v>
      </c>
      <c r="G31" s="4">
        <f>HLOOKUP(F31,Summer!$C$24:$AK$26,3,FALSE)</f>
        <v>214.62666666666667</v>
      </c>
      <c r="H31" s="4">
        <f>HLOOKUP(F31,Winter!$C$24:$AK$26,3,FALSE)</f>
        <v>278.52666666666664</v>
      </c>
      <c r="J31" s="8" t="s">
        <v>27</v>
      </c>
      <c r="K31" s="4">
        <f>HLOOKUP(J31,Summer!$C$24:$AK$27,4,FALSE)</f>
        <v>1291.7697272727273</v>
      </c>
      <c r="L31" s="4">
        <f>HLOOKUP(J31,Winter!$C$24:$AK$27,4,FALSE)</f>
        <v>215.91181818181815</v>
      </c>
      <c r="X31" s="1" t="s">
        <v>88</v>
      </c>
    </row>
    <row r="32" spans="1:24" x14ac:dyDescent="0.25">
      <c r="B32" s="8" t="s">
        <v>29</v>
      </c>
      <c r="C32" s="4">
        <f>HLOOKUP(B32,Summer!$C$24:$AK$25,2,FALSE)</f>
        <v>627.07033333333322</v>
      </c>
      <c r="D32" s="4">
        <f>HLOOKUP(B32,Winter!$C$24:$AK$25,2,FALSE)</f>
        <v>232.69166666666669</v>
      </c>
      <c r="F32" s="8" t="s">
        <v>29</v>
      </c>
      <c r="G32" s="4">
        <f>HLOOKUP(F32,Summer!$C$24:$AK$26,3,FALSE)</f>
        <v>348.36666666666662</v>
      </c>
      <c r="H32" s="4">
        <f>HLOOKUP(F32,Winter!$C$24:$AK$26,3,FALSE)</f>
        <v>261.91333333333336</v>
      </c>
      <c r="J32" s="8" t="s">
        <v>29</v>
      </c>
      <c r="K32" s="4">
        <f>HLOOKUP(J32,Summer!$C$24:$AK$27,4,FALSE)</f>
        <v>1352.5422727272728</v>
      </c>
      <c r="L32" s="4">
        <f>HLOOKUP(J32,Winter!$C$24:$AK$27,4,FALSE)</f>
        <v>195.19636363636366</v>
      </c>
    </row>
    <row r="33" spans="1:12" x14ac:dyDescent="0.25">
      <c r="B33" s="8" t="s">
        <v>30</v>
      </c>
      <c r="C33" s="4">
        <f>HLOOKUP(B33,Summer!$C$24:$AK$25,2,FALSE)</f>
        <v>560.05783333333329</v>
      </c>
      <c r="D33" s="4">
        <f>HLOOKUP(B33,Winter!$C$24:$AK$25,2,FALSE)</f>
        <v>227.68166666666664</v>
      </c>
      <c r="F33" s="8" t="s">
        <v>30</v>
      </c>
      <c r="G33" s="4">
        <f>HLOOKUP(F33,Summer!$C$24:$AK$26,3,FALSE)</f>
        <v>167.81666666666669</v>
      </c>
      <c r="H33" s="4">
        <f>HLOOKUP(F33,Winter!$C$24:$AK$26,3,FALSE)</f>
        <v>231.81333333333336</v>
      </c>
      <c r="J33" s="8" t="s">
        <v>30</v>
      </c>
      <c r="K33" s="4">
        <f>HLOOKUP(J33,Summer!$C$24:$AK$27,4,FALSE)</f>
        <v>1332.153181818182</v>
      </c>
      <c r="L33" s="4">
        <f>HLOOKUP(J33,Winter!$C$24:$AK$27,4,FALSE)</f>
        <v>263.36681818181819</v>
      </c>
    </row>
    <row r="34" spans="1:12" x14ac:dyDescent="0.25">
      <c r="B34" s="8" t="s">
        <v>31</v>
      </c>
      <c r="C34" s="4">
        <f>HLOOKUP(B34,Summer!$C$24:$AK$25,2,FALSE)</f>
        <v>602.9081666666666</v>
      </c>
      <c r="D34" s="4">
        <f>HLOOKUP(B34,Winter!$C$24:$AK$25,2,FALSE)</f>
        <v>212.71083333333331</v>
      </c>
      <c r="F34" s="8" t="s">
        <v>31</v>
      </c>
      <c r="G34" s="4">
        <f>HLOOKUP(F34,Summer!$C$24:$AK$26,3,FALSE)</f>
        <v>433.36933333333337</v>
      </c>
      <c r="H34" s="4">
        <f>HLOOKUP(F34,Winter!$C$24:$AK$26,3,FALSE)</f>
        <v>139.79333333333332</v>
      </c>
      <c r="J34" s="8" t="s">
        <v>31</v>
      </c>
      <c r="K34" s="4">
        <f>HLOOKUP(J34,Summer!$C$24:$AK$27,4,FALSE)</f>
        <v>1353.1762727272726</v>
      </c>
      <c r="L34" s="4">
        <f>HLOOKUP(J34,Winter!$C$24:$AK$27,4,FALSE)</f>
        <v>168.69399999999999</v>
      </c>
    </row>
    <row r="35" spans="1:12" x14ac:dyDescent="0.25">
      <c r="B35" s="8" t="s">
        <v>32</v>
      </c>
      <c r="C35" s="4">
        <f>HLOOKUP(B35,Summer!$C$24:$AK$25,2,FALSE)</f>
        <v>657.29233333333343</v>
      </c>
      <c r="D35" s="4">
        <f>HLOOKUP(B35,Winter!$C$24:$AK$25,2,FALSE)</f>
        <v>228.95933333333335</v>
      </c>
      <c r="F35" s="8" t="s">
        <v>32</v>
      </c>
      <c r="G35" s="4">
        <f>HLOOKUP(F35,Summer!$C$24:$AK$26,3,FALSE)</f>
        <v>470.22899999999998</v>
      </c>
      <c r="H35" s="4">
        <f>HLOOKUP(F35,Winter!$C$24:$AK$26,3,FALSE)</f>
        <v>237.26833333333335</v>
      </c>
      <c r="J35" s="8" t="s">
        <v>32</v>
      </c>
      <c r="K35" s="4">
        <f>HLOOKUP(J35,Summer!$C$24:$AK$27,4,FALSE)</f>
        <v>1338.1073636363637</v>
      </c>
      <c r="L35" s="4">
        <f>HLOOKUP(J35,Winter!$C$24:$AK$27,4,FALSE)</f>
        <v>261.43818181818182</v>
      </c>
    </row>
    <row r="36" spans="1:12" x14ac:dyDescent="0.25">
      <c r="B36" s="8" t="s">
        <v>33</v>
      </c>
      <c r="C36" s="4">
        <f>HLOOKUP(B36,Summer!$C$24:$AK$25,2,FALSE)</f>
        <v>792.13350000000003</v>
      </c>
      <c r="D36" s="4">
        <f>HLOOKUP(B36,Winter!$C$24:$AK$25,2,FALSE)</f>
        <v>232.69266666666667</v>
      </c>
      <c r="F36" s="8" t="s">
        <v>33</v>
      </c>
      <c r="G36" s="4">
        <f>HLOOKUP(F36,Summer!$C$24:$AK$26,3,FALSE)</f>
        <v>772.78766666666661</v>
      </c>
      <c r="H36" s="4">
        <f>HLOOKUP(F36,Winter!$C$24:$AK$26,3,FALSE)</f>
        <v>259.66899999999998</v>
      </c>
      <c r="J36" s="8" t="s">
        <v>33</v>
      </c>
      <c r="K36" s="4">
        <f>HLOOKUP(J36,Summer!$C$24:$AK$27,4,FALSE)</f>
        <v>1352.398090909091</v>
      </c>
      <c r="L36" s="4">
        <f>HLOOKUP(J36,Winter!$C$24:$AK$27,4,FALSE)</f>
        <v>263.24545454545455</v>
      </c>
    </row>
    <row r="37" spans="1:12" x14ac:dyDescent="0.25">
      <c r="B37" s="8" t="s">
        <v>34</v>
      </c>
      <c r="C37" s="4">
        <f>HLOOKUP(B37,Summer!$C$24:$AK$25,2,FALSE)</f>
        <v>645.93700000000001</v>
      </c>
      <c r="D37" s="4">
        <f>HLOOKUP(B37,Winter!$C$24:$AK$25,2,FALSE)</f>
        <v>226.61916666666664</v>
      </c>
      <c r="F37" s="8" t="s">
        <v>34</v>
      </c>
      <c r="G37" s="4">
        <f>HLOOKUP(F37,Summer!$C$24:$AK$26,3,FALSE)</f>
        <v>443.05799999999999</v>
      </c>
      <c r="H37" s="4">
        <f>HLOOKUP(F37,Winter!$C$24:$AK$26,3,FALSE)</f>
        <v>223.12833333333333</v>
      </c>
      <c r="J37" s="8" t="s">
        <v>34</v>
      </c>
      <c r="K37" s="4">
        <f>HLOOKUP(J37,Summer!$C$24:$AK$27,4,FALSE)</f>
        <v>1339.1774545454546</v>
      </c>
      <c r="L37" s="4">
        <f>HLOOKUP(J37,Winter!$C$24:$AK$27,4,FALSE)</f>
        <v>329.88836363636358</v>
      </c>
    </row>
    <row r="38" spans="1:12" x14ac:dyDescent="0.25">
      <c r="A38" s="1" t="s">
        <v>37</v>
      </c>
      <c r="B38" s="8" t="s">
        <v>35</v>
      </c>
      <c r="C38" s="4">
        <f>HLOOKUP(B38,Summer!$C$24:$AK$25,2,FALSE)</f>
        <v>544.92366666666669</v>
      </c>
      <c r="D38" s="4">
        <f>HLOOKUP(B38,Winter!$C$24:$AK$25,2,FALSE)</f>
        <v>211.62850000000003</v>
      </c>
      <c r="F38" s="8" t="s">
        <v>35</v>
      </c>
      <c r="G38" s="4">
        <f>HLOOKUP(F38,Summer!$C$24:$AK$26,3,FALSE)</f>
        <v>361.54433333333327</v>
      </c>
      <c r="H38" s="4">
        <f>HLOOKUP(F38,Winter!$C$24:$AK$26,3,FALSE)</f>
        <v>86.726333333333329</v>
      </c>
      <c r="J38" s="8" t="s">
        <v>35</v>
      </c>
      <c r="K38" s="4">
        <f>HLOOKUP(J38,Summer!$C$24:$AK$27,4,FALSE)</f>
        <v>1328.4283636363637</v>
      </c>
      <c r="L38" s="4">
        <f>HLOOKUP(J38,Winter!$C$24:$AK$27,4,FALSE)</f>
        <v>267.24590909090909</v>
      </c>
    </row>
    <row r="39" spans="1:12" x14ac:dyDescent="0.25">
      <c r="A39" s="1" t="s">
        <v>37</v>
      </c>
      <c r="B39" s="8" t="s">
        <v>36</v>
      </c>
      <c r="C39" s="4">
        <f>HLOOKUP(B39,Summer!$C$24:$AK$25,2,FALSE)</f>
        <v>0</v>
      </c>
      <c r="D39" s="4">
        <f>HLOOKUP(B39,Winter!$C$24:$AK$25,2,FALSE)</f>
        <v>0</v>
      </c>
      <c r="F39" s="8" t="s">
        <v>36</v>
      </c>
      <c r="G39" s="4">
        <f>HLOOKUP(F39,Summer!$C$24:$AK$26,3,FALSE)</f>
        <v>0</v>
      </c>
      <c r="H39" s="4">
        <f>HLOOKUP(F39,Winter!$C$24:$AK$26,3,FALSE)</f>
        <v>0</v>
      </c>
      <c r="J39" s="8" t="s">
        <v>36</v>
      </c>
      <c r="K39" s="4">
        <f>HLOOKUP(J39,Summer!$C$24:$AK$27,4,FALSE)</f>
        <v>0</v>
      </c>
      <c r="L39" s="4">
        <f>HLOOKUP(J39,Winter!$C$24:$AK$27,4,FALSE)</f>
        <v>0</v>
      </c>
    </row>
    <row r="40" spans="1:12" x14ac:dyDescent="0.25">
      <c r="A40" s="1" t="s">
        <v>37</v>
      </c>
      <c r="B40" s="8" t="s">
        <v>38</v>
      </c>
      <c r="C40" s="4">
        <f>HLOOKUP(B40,Summer!$C$24:$AK$25,2,FALSE)</f>
        <v>550.26366666666661</v>
      </c>
      <c r="D40" s="4">
        <f>HLOOKUP(B40,Winter!$C$24:$AK$25,2,FALSE)</f>
        <v>211.54916666666665</v>
      </c>
      <c r="F40" s="8" t="s">
        <v>38</v>
      </c>
      <c r="G40" s="4">
        <f>HLOOKUP(F40,Summer!$C$24:$AK$26,3,FALSE)</f>
        <v>424.51500000000004</v>
      </c>
      <c r="H40" s="4">
        <f>HLOOKUP(F40,Winter!$C$24:$AK$26,3,FALSE)</f>
        <v>132.62</v>
      </c>
      <c r="J40" s="8" t="s">
        <v>38</v>
      </c>
      <c r="K40" s="4">
        <f>HLOOKUP(J40,Summer!$C$24:$AK$27,4,FALSE)</f>
        <v>1360.615</v>
      </c>
      <c r="L40" s="4">
        <f>HLOOKUP(J40,Winter!$C$24:$AK$27,4,FALSE)</f>
        <v>176.65636363636366</v>
      </c>
    </row>
    <row r="41" spans="1:12" x14ac:dyDescent="0.25">
      <c r="A41" s="1" t="s">
        <v>37</v>
      </c>
      <c r="B41" s="8" t="s">
        <v>39</v>
      </c>
      <c r="C41" s="4">
        <f>HLOOKUP(B41,Summer!$C$24:$AK$25,2,FALSE)</f>
        <v>543.245</v>
      </c>
      <c r="D41" s="4">
        <f>HLOOKUP(B41,Winter!$C$24:$AK$25,2,FALSE)</f>
        <v>208.03333333333333</v>
      </c>
      <c r="F41" s="8" t="s">
        <v>39</v>
      </c>
      <c r="G41" s="4">
        <f>HLOOKUP(F41,Summer!$C$24:$AK$26,3,FALSE)</f>
        <v>398.40699999999998</v>
      </c>
      <c r="H41" s="4">
        <f>HLOOKUP(F41,Winter!$C$24:$AK$26,3,FALSE)</f>
        <v>111.39233333333334</v>
      </c>
      <c r="J41" s="8" t="s">
        <v>39</v>
      </c>
      <c r="K41" s="4">
        <f>HLOOKUP(J41,Summer!$C$24:$AK$27,4,FALSE)</f>
        <v>1315.3571818181817</v>
      </c>
      <c r="L41" s="4">
        <f>HLOOKUP(J41,Winter!$C$24:$AK$27,4,FALSE)</f>
        <v>254.99054545454547</v>
      </c>
    </row>
    <row r="42" spans="1:12" x14ac:dyDescent="0.25">
      <c r="A42" s="1" t="s">
        <v>37</v>
      </c>
      <c r="B42" s="8" t="s">
        <v>40</v>
      </c>
      <c r="C42" s="4">
        <f>HLOOKUP(B42,Summer!$C$24:$AK$25,2,FALSE)</f>
        <v>543.245</v>
      </c>
      <c r="D42" s="4">
        <f>HLOOKUP(B42,Winter!$C$24:$AK$25,2,FALSE)</f>
        <v>208.03333333333333</v>
      </c>
      <c r="F42" s="8" t="s">
        <v>40</v>
      </c>
      <c r="G42" s="4">
        <f>HLOOKUP(F42,Summer!$C$24:$AK$26,3,FALSE)</f>
        <v>398.40699999999998</v>
      </c>
      <c r="H42" s="4">
        <f>HLOOKUP(F42,Winter!$C$24:$AK$26,3,FALSE)</f>
        <v>111.39233333333334</v>
      </c>
      <c r="J42" s="8" t="s">
        <v>40</v>
      </c>
      <c r="K42" s="4">
        <f>HLOOKUP(J42,Summer!$C$24:$AK$27,4,FALSE)</f>
        <v>1315.3571818181817</v>
      </c>
      <c r="L42" s="4">
        <f>HLOOKUP(J42,Winter!$C$24:$AK$27,4,FALSE)</f>
        <v>254.99054545454547</v>
      </c>
    </row>
    <row r="43" spans="1:12" x14ac:dyDescent="0.25">
      <c r="B43" s="8" t="s">
        <v>41</v>
      </c>
      <c r="C43" s="4">
        <f>HLOOKUP(B43,Summer!$C$24:$AK$25,2,FALSE)</f>
        <v>564.39116666666666</v>
      </c>
      <c r="D43" s="4">
        <f>HLOOKUP(B43,Winter!$C$24:$AK$25,2,FALSE)</f>
        <v>232.68999999999997</v>
      </c>
      <c r="F43" s="8" t="s">
        <v>41</v>
      </c>
      <c r="G43" s="4">
        <f>HLOOKUP(F43,Summer!$C$24:$AK$26,3,FALSE)</f>
        <v>405.61500000000001</v>
      </c>
      <c r="H43" s="4">
        <f>HLOOKUP(F43,Winter!$C$24:$AK$26,3,FALSE)</f>
        <v>259.09333333333331</v>
      </c>
      <c r="J43" s="8" t="s">
        <v>41</v>
      </c>
      <c r="K43" s="4">
        <f>HLOOKUP(J43,Summer!$C$24:$AK$27,4,FALSE)</f>
        <v>1357.4261818181819</v>
      </c>
      <c r="L43" s="4">
        <f>HLOOKUP(J43,Winter!$C$24:$AK$27,4,FALSE)</f>
        <v>277.26863636363635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Q70"/>
  <sheetViews>
    <sheetView topLeftCell="A22" zoomScaleNormal="100" workbookViewId="0">
      <selection activeCell="G14" sqref="G14"/>
    </sheetView>
  </sheetViews>
  <sheetFormatPr defaultRowHeight="15" x14ac:dyDescent="0.25"/>
  <cols>
    <col min="1" max="16384" width="9.140625" style="1"/>
  </cols>
  <sheetData>
    <row r="1" spans="2:69" x14ac:dyDescent="0.25">
      <c r="Q1" s="9" t="s">
        <v>42</v>
      </c>
    </row>
    <row r="2" spans="2:69" x14ac:dyDescent="0.25">
      <c r="B2" s="1" t="s">
        <v>9</v>
      </c>
      <c r="C2" s="8" t="s">
        <v>8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15</v>
      </c>
      <c r="M2" s="8" t="s">
        <v>10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8" t="s">
        <v>29</v>
      </c>
      <c r="AA2" s="8" t="s">
        <v>30</v>
      </c>
      <c r="AB2" s="8" t="s">
        <v>31</v>
      </c>
      <c r="AC2" s="8" t="s">
        <v>32</v>
      </c>
      <c r="AD2" s="8" t="s">
        <v>33</v>
      </c>
      <c r="AE2" s="8" t="s">
        <v>34</v>
      </c>
      <c r="AF2" s="8" t="s">
        <v>35</v>
      </c>
      <c r="AG2" s="8" t="s">
        <v>36</v>
      </c>
      <c r="AH2" s="8" t="s">
        <v>38</v>
      </c>
      <c r="AI2" s="8" t="s">
        <v>39</v>
      </c>
      <c r="AJ2" s="8" t="s">
        <v>40</v>
      </c>
      <c r="AK2" s="8" t="s">
        <v>41</v>
      </c>
      <c r="AL2" s="8" t="s">
        <v>43</v>
      </c>
      <c r="AM2" s="8" t="s">
        <v>44</v>
      </c>
      <c r="AN2" s="8" t="s">
        <v>49</v>
      </c>
      <c r="AO2" s="8" t="s">
        <v>45</v>
      </c>
      <c r="AP2" s="8" t="s">
        <v>46</v>
      </c>
      <c r="AQ2" s="8" t="s">
        <v>50</v>
      </c>
      <c r="AR2" s="8" t="s">
        <v>51</v>
      </c>
      <c r="AS2" s="8" t="s">
        <v>52</v>
      </c>
      <c r="AT2" s="8" t="s">
        <v>47</v>
      </c>
      <c r="AU2" s="8" t="s">
        <v>53</v>
      </c>
      <c r="AV2" s="8" t="s">
        <v>48</v>
      </c>
      <c r="AW2" s="8" t="s">
        <v>54</v>
      </c>
      <c r="AX2" s="8" t="s">
        <v>55</v>
      </c>
      <c r="AY2" s="8" t="s">
        <v>56</v>
      </c>
      <c r="AZ2" s="8" t="s">
        <v>81</v>
      </c>
      <c r="BA2" s="8" t="s">
        <v>82</v>
      </c>
      <c r="BB2" s="8" t="s">
        <v>83</v>
      </c>
      <c r="BC2" s="8" t="s">
        <v>84</v>
      </c>
      <c r="BD2" s="8" t="s">
        <v>57</v>
      </c>
      <c r="BE2" s="8" t="s">
        <v>58</v>
      </c>
      <c r="BF2" s="8" t="s">
        <v>59</v>
      </c>
      <c r="BG2" s="8" t="s">
        <v>60</v>
      </c>
      <c r="BH2" s="8" t="s">
        <v>61</v>
      </c>
      <c r="BI2" s="8" t="s">
        <v>62</v>
      </c>
      <c r="BJ2" s="8" t="s">
        <v>63</v>
      </c>
      <c r="BK2" s="8" t="s">
        <v>64</v>
      </c>
      <c r="BL2" s="8" t="s">
        <v>65</v>
      </c>
      <c r="BM2" s="8" t="s">
        <v>66</v>
      </c>
      <c r="BN2" s="8" t="s">
        <v>67</v>
      </c>
      <c r="BO2" s="8" t="s">
        <v>68</v>
      </c>
      <c r="BP2" s="8" t="s">
        <v>28</v>
      </c>
      <c r="BQ2" s="8" t="s">
        <v>69</v>
      </c>
    </row>
    <row r="3" spans="2:69" x14ac:dyDescent="0.25">
      <c r="B3" s="1">
        <v>2019</v>
      </c>
      <c r="C3" s="4">
        <v>997.76199999999994</v>
      </c>
      <c r="D3" s="4">
        <v>997.76199999999994</v>
      </c>
      <c r="E3" s="4">
        <v>997.76199999999994</v>
      </c>
      <c r="F3" s="4">
        <v>997.76199999999994</v>
      </c>
      <c r="G3" s="4">
        <v>997.76199999999994</v>
      </c>
      <c r="H3" s="4">
        <v>997.76199999999994</v>
      </c>
      <c r="I3" s="4">
        <v>997.76199999999994</v>
      </c>
      <c r="J3" s="4">
        <v>997.76199999999994</v>
      </c>
      <c r="K3" s="4">
        <v>997.76199999999994</v>
      </c>
      <c r="L3" s="4">
        <v>997.76199999999994</v>
      </c>
      <c r="M3" s="4">
        <v>997.76199999999994</v>
      </c>
      <c r="N3" s="4">
        <v>997.76199999999994</v>
      </c>
      <c r="O3" s="4">
        <v>997.76199999999994</v>
      </c>
      <c r="P3" s="4">
        <v>997.76199999999994</v>
      </c>
      <c r="Q3" s="4">
        <v>725.97500000000002</v>
      </c>
      <c r="R3" s="4">
        <v>997.76199999999994</v>
      </c>
      <c r="S3" s="4">
        <v>725.97699999999998</v>
      </c>
      <c r="T3" s="4">
        <v>725.97400000000005</v>
      </c>
      <c r="U3" s="4">
        <v>997.76199999999994</v>
      </c>
      <c r="V3" s="4">
        <v>997.76199999999994</v>
      </c>
      <c r="X3" s="4">
        <v>997.75299999999993</v>
      </c>
      <c r="Y3" s="4">
        <v>997.76199999999994</v>
      </c>
      <c r="Z3" s="4">
        <v>997.76199999999994</v>
      </c>
      <c r="AA3" s="4">
        <v>997.76199999999994</v>
      </c>
      <c r="AB3" s="4">
        <v>997.76199999999994</v>
      </c>
      <c r="AC3" s="4">
        <v>725.97500000000002</v>
      </c>
      <c r="AD3" s="4">
        <v>725.97500000000002</v>
      </c>
      <c r="AE3" s="4">
        <v>725.97500000000002</v>
      </c>
      <c r="AF3" s="4">
        <v>997.75299999999993</v>
      </c>
      <c r="AH3" s="4">
        <v>997.76199999999994</v>
      </c>
      <c r="AI3" s="4">
        <v>997.76199999999994</v>
      </c>
      <c r="AJ3" s="4">
        <v>997.76199999999994</v>
      </c>
      <c r="AK3" s="4">
        <v>997.76199999999994</v>
      </c>
      <c r="AL3" s="4">
        <v>997.76199999999994</v>
      </c>
      <c r="AM3" s="4">
        <v>997.76199999999994</v>
      </c>
      <c r="AN3" s="4">
        <v>997.76199999999994</v>
      </c>
      <c r="AO3" s="4">
        <v>997.76199999999994</v>
      </c>
      <c r="AP3" s="4">
        <v>997.76199999999994</v>
      </c>
      <c r="AQ3" s="4">
        <v>997.76199999999994</v>
      </c>
      <c r="AR3" s="4">
        <v>997.76199999999994</v>
      </c>
      <c r="AS3" s="4">
        <v>997.76199999999994</v>
      </c>
      <c r="AT3" s="4">
        <v>997.76199999999994</v>
      </c>
      <c r="AU3" s="4">
        <v>997.76199999999994</v>
      </c>
      <c r="AV3" s="4">
        <v>997.76199999999994</v>
      </c>
      <c r="AW3" s="4">
        <v>997.76199999999994</v>
      </c>
      <c r="AX3" s="4">
        <v>997.76199999999994</v>
      </c>
      <c r="AY3" s="4">
        <v>997.76199999999994</v>
      </c>
      <c r="AZ3" s="4">
        <v>997.76199999999994</v>
      </c>
      <c r="BA3" s="4">
        <v>997.76199999999994</v>
      </c>
      <c r="BB3" s="4">
        <v>997.76199999999994</v>
      </c>
      <c r="BC3" s="4">
        <v>997.76199999999994</v>
      </c>
      <c r="BD3" s="4">
        <v>997.76199999999994</v>
      </c>
      <c r="BE3" s="4">
        <v>997.76199999999994</v>
      </c>
      <c r="BF3" s="4">
        <v>997.76199999999994</v>
      </c>
      <c r="BG3" s="4">
        <v>997.76199999999994</v>
      </c>
      <c r="BH3" s="4">
        <v>433.89</v>
      </c>
      <c r="BI3" s="4">
        <v>1571.375</v>
      </c>
      <c r="BJ3" s="4">
        <v>1257.914</v>
      </c>
      <c r="BK3" s="4">
        <v>995.93399999999997</v>
      </c>
      <c r="BL3" s="4">
        <v>997.68499999999995</v>
      </c>
      <c r="BM3" s="4">
        <v>1010.4</v>
      </c>
      <c r="BN3" s="4">
        <v>997.76199999999994</v>
      </c>
      <c r="BO3" s="4">
        <v>997.76199999999994</v>
      </c>
      <c r="BP3" s="4">
        <v>997.76199999999994</v>
      </c>
      <c r="BQ3" s="4">
        <v>997.76199999999994</v>
      </c>
    </row>
    <row r="4" spans="2:69" x14ac:dyDescent="0.25">
      <c r="B4" s="1">
        <f>B3+1</f>
        <v>2020</v>
      </c>
      <c r="C4" s="4">
        <v>959.38</v>
      </c>
      <c r="D4" s="4">
        <v>959.21199999999999</v>
      </c>
      <c r="E4" s="4">
        <v>959.21199999999999</v>
      </c>
      <c r="F4" s="4">
        <v>958.38699999999994</v>
      </c>
      <c r="G4" s="4">
        <v>954.82500000000005</v>
      </c>
      <c r="H4" s="4">
        <v>719.45</v>
      </c>
      <c r="I4" s="4">
        <v>719.45</v>
      </c>
      <c r="J4" s="4">
        <v>925.23800000000006</v>
      </c>
      <c r="K4" s="4">
        <v>719.45</v>
      </c>
      <c r="L4" s="4">
        <v>718.75</v>
      </c>
      <c r="M4" s="4">
        <v>719.45</v>
      </c>
      <c r="N4" s="4">
        <v>719.45</v>
      </c>
      <c r="O4" s="4">
        <v>719.45</v>
      </c>
      <c r="P4" s="4">
        <v>713.00199999999995</v>
      </c>
      <c r="Q4" s="4">
        <v>715.2</v>
      </c>
      <c r="R4" s="4">
        <v>960.93799999999999</v>
      </c>
      <c r="S4" s="4">
        <v>715.2</v>
      </c>
      <c r="T4" s="4">
        <v>703.85</v>
      </c>
      <c r="U4" s="4">
        <v>960.9</v>
      </c>
      <c r="V4" s="4">
        <v>717.02499999999998</v>
      </c>
      <c r="X4" s="4">
        <v>722.899</v>
      </c>
      <c r="Y4" s="4">
        <v>719.45</v>
      </c>
      <c r="Z4" s="4">
        <v>719.45</v>
      </c>
      <c r="AA4" s="4">
        <v>719.45</v>
      </c>
      <c r="AB4" s="4">
        <v>719.45</v>
      </c>
      <c r="AC4" s="4">
        <v>719.45</v>
      </c>
      <c r="AD4" s="4">
        <v>719.45</v>
      </c>
      <c r="AE4" s="4">
        <v>719.45</v>
      </c>
      <c r="AF4" s="4">
        <v>723.46699999999998</v>
      </c>
      <c r="AH4" s="4">
        <v>719.45</v>
      </c>
      <c r="AI4" s="4">
        <v>719.45</v>
      </c>
      <c r="AJ4" s="4">
        <v>719.45</v>
      </c>
      <c r="AK4" s="4">
        <v>719.45</v>
      </c>
      <c r="AL4" s="4">
        <v>719.45</v>
      </c>
      <c r="AM4" s="4">
        <v>719.45</v>
      </c>
      <c r="AN4" s="4">
        <v>719.45</v>
      </c>
      <c r="AO4" s="4">
        <v>719.45</v>
      </c>
      <c r="AP4" s="4">
        <v>719.45</v>
      </c>
      <c r="AQ4" s="4">
        <v>719.45</v>
      </c>
      <c r="AR4" s="4">
        <v>719.45</v>
      </c>
      <c r="AS4" s="4">
        <v>719.45</v>
      </c>
      <c r="AT4" s="4">
        <v>719.45</v>
      </c>
      <c r="AU4" s="4">
        <v>719.45</v>
      </c>
      <c r="AV4" s="4">
        <v>719.45</v>
      </c>
      <c r="AW4" s="4">
        <v>719.45</v>
      </c>
      <c r="AX4" s="4">
        <v>719.45</v>
      </c>
      <c r="AY4" s="4">
        <v>719.45</v>
      </c>
      <c r="AZ4" s="4">
        <v>719.45</v>
      </c>
      <c r="BA4" s="4">
        <v>719.45</v>
      </c>
      <c r="BB4" s="4">
        <v>719.45</v>
      </c>
      <c r="BC4" s="4">
        <v>719.45</v>
      </c>
      <c r="BD4" s="4">
        <v>719.45</v>
      </c>
      <c r="BE4" s="4">
        <v>719.63599999999997</v>
      </c>
      <c r="BF4" s="4">
        <v>719.625</v>
      </c>
      <c r="BG4" s="4">
        <v>719.45</v>
      </c>
      <c r="BH4" s="4">
        <v>165.69399999999999</v>
      </c>
      <c r="BI4" s="4">
        <v>1310.6100000000001</v>
      </c>
      <c r="BJ4" s="4">
        <v>984.15</v>
      </c>
      <c r="BK4" s="4">
        <v>753.07500000000005</v>
      </c>
      <c r="BL4" s="4">
        <v>719.55</v>
      </c>
      <c r="BM4" s="4">
        <v>964.36699999999996</v>
      </c>
      <c r="BN4" s="4">
        <v>719.45</v>
      </c>
      <c r="BO4" s="4">
        <v>660.52499999999998</v>
      </c>
      <c r="BP4" s="4">
        <v>719.45</v>
      </c>
      <c r="BQ4" s="4">
        <v>719.45</v>
      </c>
    </row>
    <row r="5" spans="2:69" x14ac:dyDescent="0.25">
      <c r="B5" s="1">
        <f t="shared" ref="B5:B22" si="0">B4+1</f>
        <v>2021</v>
      </c>
      <c r="C5" s="4">
        <v>620.93900000000008</v>
      </c>
      <c r="D5" s="4">
        <v>584.83999999999992</v>
      </c>
      <c r="E5" s="4">
        <v>581.44000000000005</v>
      </c>
      <c r="F5" s="4">
        <v>559.12</v>
      </c>
      <c r="G5" s="4">
        <v>777.1</v>
      </c>
      <c r="H5" s="4">
        <v>608.12</v>
      </c>
      <c r="I5" s="4">
        <v>606.16000000000008</v>
      </c>
      <c r="J5" s="4">
        <v>547.48</v>
      </c>
      <c r="K5" s="4">
        <v>493.005</v>
      </c>
      <c r="L5" s="4">
        <v>491.64</v>
      </c>
      <c r="M5" s="4">
        <v>493</v>
      </c>
      <c r="N5" s="4">
        <v>570.96</v>
      </c>
      <c r="O5" s="4">
        <v>493.005</v>
      </c>
      <c r="P5" s="4">
        <v>486.15999999999997</v>
      </c>
      <c r="Q5" s="4">
        <v>491.64</v>
      </c>
      <c r="R5" s="4">
        <v>621.07999999999993</v>
      </c>
      <c r="S5" s="4">
        <v>491.64</v>
      </c>
      <c r="T5" s="4">
        <v>699.2700000000001</v>
      </c>
      <c r="U5" s="4">
        <v>826.48800000000006</v>
      </c>
      <c r="V5" s="4">
        <v>599.52</v>
      </c>
      <c r="X5" s="4">
        <v>500.37099999999998</v>
      </c>
      <c r="Y5" s="4">
        <v>491.72</v>
      </c>
      <c r="Z5" s="4">
        <v>491.72</v>
      </c>
      <c r="AA5" s="4">
        <v>491.72</v>
      </c>
      <c r="AB5" s="4">
        <v>491.72</v>
      </c>
      <c r="AC5" s="4">
        <v>491.72900000000004</v>
      </c>
      <c r="AD5" s="4">
        <v>606.88</v>
      </c>
      <c r="AE5" s="4">
        <v>491.64</v>
      </c>
      <c r="AF5" s="4">
        <v>500.22699999999998</v>
      </c>
      <c r="AH5" s="4">
        <v>491.72</v>
      </c>
      <c r="AI5" s="4">
        <v>491.64</v>
      </c>
      <c r="AJ5" s="4">
        <v>491.64</v>
      </c>
      <c r="AK5" s="4">
        <v>491.72</v>
      </c>
      <c r="AL5" s="4">
        <v>491.72</v>
      </c>
      <c r="AM5" s="4">
        <v>491.72</v>
      </c>
      <c r="AN5" s="4">
        <v>491.64</v>
      </c>
      <c r="AO5" s="4">
        <v>491.72</v>
      </c>
      <c r="AP5" s="4">
        <v>491.64</v>
      </c>
      <c r="AQ5" s="4">
        <v>491.64</v>
      </c>
      <c r="AR5" s="4">
        <v>493</v>
      </c>
      <c r="AS5" s="4">
        <v>493</v>
      </c>
      <c r="AT5" s="4">
        <v>491.64</v>
      </c>
      <c r="AU5" s="4">
        <v>491.64</v>
      </c>
      <c r="AV5" s="4">
        <v>491.72</v>
      </c>
      <c r="AW5" s="4">
        <v>493</v>
      </c>
      <c r="AX5" s="4">
        <v>491.72</v>
      </c>
      <c r="AY5" s="4">
        <v>493</v>
      </c>
      <c r="AZ5" s="4">
        <v>493</v>
      </c>
      <c r="BA5" s="4">
        <v>491.72</v>
      </c>
      <c r="BB5" s="4">
        <v>491.64</v>
      </c>
      <c r="BC5" s="4">
        <v>491.64</v>
      </c>
      <c r="BD5" s="4">
        <v>493</v>
      </c>
      <c r="BE5" s="4">
        <v>317.63099999999997</v>
      </c>
      <c r="BF5" s="4">
        <v>317.61500000000001</v>
      </c>
      <c r="BG5" s="4">
        <v>493</v>
      </c>
      <c r="BH5" s="4">
        <v>337.12</v>
      </c>
      <c r="BI5" s="4">
        <v>921.58799999999997</v>
      </c>
      <c r="BJ5" s="4">
        <v>584.48</v>
      </c>
      <c r="BK5" s="4">
        <v>473.15999999999997</v>
      </c>
      <c r="BL5" s="4">
        <v>493.56</v>
      </c>
      <c r="BM5" s="4">
        <v>520.65599999999995</v>
      </c>
      <c r="BN5" s="4">
        <v>493</v>
      </c>
      <c r="BO5" s="4">
        <v>450.899</v>
      </c>
      <c r="BP5" s="4">
        <v>491.64</v>
      </c>
      <c r="BQ5" s="4">
        <v>493.005</v>
      </c>
    </row>
    <row r="6" spans="2:69" x14ac:dyDescent="0.25">
      <c r="B6" s="1">
        <f t="shared" si="0"/>
        <v>2022</v>
      </c>
      <c r="C6" s="4">
        <v>683.6</v>
      </c>
      <c r="D6" s="4">
        <v>653.48</v>
      </c>
      <c r="E6" s="4">
        <v>639.79999999999995</v>
      </c>
      <c r="F6" s="4">
        <v>589.20000000000005</v>
      </c>
      <c r="G6" s="4">
        <v>805.71199999999999</v>
      </c>
      <c r="H6" s="4">
        <v>662.36</v>
      </c>
      <c r="I6" s="4">
        <v>660.36</v>
      </c>
      <c r="J6" s="4">
        <v>605.92000000000007</v>
      </c>
      <c r="K6" s="4">
        <v>502.68700000000001</v>
      </c>
      <c r="L6" s="4">
        <v>500.91999999999996</v>
      </c>
      <c r="M6" s="4">
        <v>502.68</v>
      </c>
      <c r="N6" s="4">
        <v>629</v>
      </c>
      <c r="O6" s="4">
        <v>502.68700000000001</v>
      </c>
      <c r="P6" s="4">
        <v>491.28300000000002</v>
      </c>
      <c r="Q6" s="4">
        <v>500.92500000000001</v>
      </c>
      <c r="R6" s="4">
        <v>681.64</v>
      </c>
      <c r="S6" s="4">
        <v>501.30200000000002</v>
      </c>
      <c r="T6" s="4">
        <v>828.57899999999995</v>
      </c>
      <c r="U6" s="4">
        <v>877.52499999999998</v>
      </c>
      <c r="V6" s="4">
        <v>653.55999999999995</v>
      </c>
      <c r="X6" s="4">
        <v>515.06500000000005</v>
      </c>
      <c r="Y6" s="4">
        <v>501.4</v>
      </c>
      <c r="Z6" s="4">
        <v>501.03999999999996</v>
      </c>
      <c r="AA6" s="4">
        <v>501.03999999999996</v>
      </c>
      <c r="AB6" s="4">
        <v>501.03999999999996</v>
      </c>
      <c r="AC6" s="4">
        <v>501.03999999999996</v>
      </c>
      <c r="AD6" s="4">
        <v>661.07999999999993</v>
      </c>
      <c r="AE6" s="4">
        <v>500.92500000000001</v>
      </c>
      <c r="AF6" s="4">
        <v>514.83500000000004</v>
      </c>
      <c r="AH6" s="4">
        <v>501.03999999999996</v>
      </c>
      <c r="AI6" s="4">
        <v>500.92500000000001</v>
      </c>
      <c r="AJ6" s="4">
        <v>500.92500000000001</v>
      </c>
      <c r="AK6" s="4">
        <v>501.03999999999996</v>
      </c>
      <c r="AL6" s="4">
        <v>501.03999999999996</v>
      </c>
      <c r="AM6" s="4">
        <v>501.03999999999996</v>
      </c>
      <c r="AN6" s="4">
        <v>500.91999999999996</v>
      </c>
      <c r="AO6" s="4">
        <v>501.03999999999996</v>
      </c>
      <c r="AP6" s="4">
        <v>500.92500000000001</v>
      </c>
      <c r="AQ6" s="4">
        <v>500.92500000000001</v>
      </c>
      <c r="AR6" s="4">
        <v>502.8</v>
      </c>
      <c r="AS6" s="4">
        <v>502.8</v>
      </c>
      <c r="AT6" s="4">
        <v>500.92500000000001</v>
      </c>
      <c r="AU6" s="4">
        <v>500.92500000000001</v>
      </c>
      <c r="AV6" s="4">
        <v>501.03999999999996</v>
      </c>
      <c r="AW6" s="4">
        <v>502.8</v>
      </c>
      <c r="AX6" s="4">
        <v>501.03999999999996</v>
      </c>
      <c r="AY6" s="4">
        <v>502.8</v>
      </c>
      <c r="AZ6" s="4">
        <v>502.8</v>
      </c>
      <c r="BA6" s="4">
        <v>501.03399999999999</v>
      </c>
      <c r="BB6" s="4">
        <v>500.91999999999996</v>
      </c>
      <c r="BC6" s="4">
        <v>500.92500000000001</v>
      </c>
      <c r="BD6" s="4">
        <v>502.68</v>
      </c>
      <c r="BE6" s="4">
        <v>352.07399999999996</v>
      </c>
      <c r="BF6" s="4">
        <v>353.35</v>
      </c>
      <c r="BG6" s="4">
        <v>502.8</v>
      </c>
      <c r="BH6" s="4">
        <v>345.76</v>
      </c>
      <c r="BI6" s="4">
        <v>965.98800000000006</v>
      </c>
      <c r="BJ6" s="4">
        <v>617.64</v>
      </c>
      <c r="BK6" s="4">
        <v>488.03999999999996</v>
      </c>
      <c r="BL6" s="4">
        <v>503.88</v>
      </c>
      <c r="BM6" s="4">
        <v>554.96699999999998</v>
      </c>
      <c r="BN6" s="4">
        <v>502.68</v>
      </c>
      <c r="BO6" s="4">
        <v>426.62400000000002</v>
      </c>
      <c r="BP6" s="4">
        <v>500.92500000000001</v>
      </c>
      <c r="BQ6" s="4">
        <v>502.68700000000001</v>
      </c>
    </row>
    <row r="7" spans="2:69" x14ac:dyDescent="0.25">
      <c r="B7" s="1">
        <f t="shared" si="0"/>
        <v>2023</v>
      </c>
      <c r="C7" s="4">
        <v>716.42499999999995</v>
      </c>
      <c r="D7" s="4">
        <v>691.96499999999992</v>
      </c>
      <c r="E7" s="4">
        <v>672.64</v>
      </c>
      <c r="F7" s="4">
        <v>1370.1399999999999</v>
      </c>
      <c r="G7" s="4">
        <v>1370.1399999999999</v>
      </c>
      <c r="H7" s="4">
        <v>1029.0630000000001</v>
      </c>
      <c r="I7" s="4">
        <v>1038.748</v>
      </c>
      <c r="J7" s="4">
        <v>638.76</v>
      </c>
      <c r="K7" s="4">
        <v>497.88</v>
      </c>
      <c r="L7" s="4">
        <v>1370.1399999999999</v>
      </c>
      <c r="M7" s="4">
        <v>497.88</v>
      </c>
      <c r="N7" s="4">
        <v>1007.3879999999999</v>
      </c>
      <c r="O7" s="4">
        <v>497.88</v>
      </c>
      <c r="P7" s="4">
        <v>1094.9849999999999</v>
      </c>
      <c r="Q7" s="4">
        <v>622.125</v>
      </c>
      <c r="R7" s="4">
        <v>1365.46</v>
      </c>
      <c r="S7" s="4">
        <v>617.17200000000003</v>
      </c>
      <c r="T7" s="4">
        <v>856.55099999999993</v>
      </c>
      <c r="U7" s="4">
        <v>1370.1399999999999</v>
      </c>
      <c r="V7" s="4">
        <v>1027.9000000000001</v>
      </c>
      <c r="X7" s="4">
        <v>515.65200000000004</v>
      </c>
      <c r="Y7" s="4">
        <v>496.6</v>
      </c>
      <c r="Z7" s="4">
        <v>803.95</v>
      </c>
      <c r="AA7" s="4">
        <v>496.2</v>
      </c>
      <c r="AB7" s="4">
        <v>808.22699999999998</v>
      </c>
      <c r="AC7" s="4">
        <v>1133.44</v>
      </c>
      <c r="AD7" s="4">
        <v>1364.77</v>
      </c>
      <c r="AE7" s="4">
        <v>1091.98</v>
      </c>
      <c r="AF7" s="4">
        <v>515.07500000000005</v>
      </c>
      <c r="AH7" s="4">
        <v>496.2</v>
      </c>
      <c r="AI7" s="4">
        <v>496.12</v>
      </c>
      <c r="AJ7" s="4">
        <v>496.12</v>
      </c>
      <c r="AK7" s="4">
        <v>496.2</v>
      </c>
      <c r="AL7" s="4">
        <v>496.2</v>
      </c>
      <c r="AM7" s="4">
        <v>496.2</v>
      </c>
      <c r="AN7" s="4">
        <v>496.12</v>
      </c>
      <c r="AO7" s="4">
        <v>496.2</v>
      </c>
      <c r="AP7" s="4">
        <v>496.12</v>
      </c>
      <c r="AQ7" s="4">
        <v>496.12</v>
      </c>
      <c r="AR7" s="4">
        <v>497.96000000000004</v>
      </c>
      <c r="AS7" s="4">
        <v>497.96000000000004</v>
      </c>
      <c r="AT7" s="4">
        <v>496.12</v>
      </c>
      <c r="AU7" s="4">
        <v>496.12</v>
      </c>
      <c r="AV7" s="4">
        <v>496.2</v>
      </c>
      <c r="AW7" s="4">
        <v>497.96000000000004</v>
      </c>
      <c r="AX7" s="4">
        <v>496.2</v>
      </c>
      <c r="AY7" s="4">
        <v>497.96000000000004</v>
      </c>
      <c r="AZ7" s="4">
        <v>497.96000000000004</v>
      </c>
      <c r="BA7" s="4">
        <v>496.2</v>
      </c>
      <c r="BB7" s="4">
        <v>496.12</v>
      </c>
      <c r="BC7" s="4">
        <v>496.12</v>
      </c>
      <c r="BD7" s="4">
        <v>497.88</v>
      </c>
      <c r="BE7" s="4">
        <v>382.83299999999997</v>
      </c>
      <c r="BF7" s="4">
        <v>358.67</v>
      </c>
      <c r="BG7" s="4">
        <v>497.96000000000004</v>
      </c>
      <c r="BH7" s="4">
        <v>340.68399999999997</v>
      </c>
      <c r="BI7" s="4">
        <v>1001.0129999999999</v>
      </c>
      <c r="BJ7" s="4">
        <v>625.55999999999995</v>
      </c>
      <c r="BK7" s="4">
        <v>484.03999999999996</v>
      </c>
      <c r="BL7" s="4">
        <v>499.64</v>
      </c>
      <c r="BM7" s="4">
        <v>560.28</v>
      </c>
      <c r="BN7" s="4">
        <v>497.88</v>
      </c>
      <c r="BO7" s="4">
        <v>398.67</v>
      </c>
      <c r="BP7" s="4">
        <v>496.12</v>
      </c>
      <c r="BQ7" s="4">
        <v>497.88</v>
      </c>
    </row>
    <row r="8" spans="2:69" x14ac:dyDescent="0.25">
      <c r="B8" s="1">
        <f t="shared" si="0"/>
        <v>2024</v>
      </c>
      <c r="C8" s="4">
        <v>217.9</v>
      </c>
      <c r="D8" s="4">
        <v>207.53199999999998</v>
      </c>
      <c r="E8" s="4">
        <v>179.45</v>
      </c>
      <c r="F8" s="4">
        <v>902.5</v>
      </c>
      <c r="G8" s="4">
        <v>807.88800000000003</v>
      </c>
      <c r="H8" s="4">
        <v>479.84000000000003</v>
      </c>
      <c r="I8" s="4">
        <v>411.363</v>
      </c>
      <c r="J8" s="4">
        <v>227.07499999999999</v>
      </c>
      <c r="K8" s="4">
        <v>189.684</v>
      </c>
      <c r="L8" s="4">
        <v>616.44000000000005</v>
      </c>
      <c r="M8" s="4">
        <v>157.089</v>
      </c>
      <c r="N8" s="4">
        <v>300</v>
      </c>
      <c r="O8" s="4">
        <v>181.97499999999999</v>
      </c>
      <c r="P8" s="4">
        <v>631.69399999999996</v>
      </c>
      <c r="Q8" s="4">
        <v>318.44400000000002</v>
      </c>
      <c r="R8" s="4">
        <v>1189.9000000000001</v>
      </c>
      <c r="S8" s="4">
        <v>272.54700000000003</v>
      </c>
      <c r="T8" s="4">
        <v>502.86</v>
      </c>
      <c r="U8" s="4">
        <v>1151.26</v>
      </c>
      <c r="V8" s="4">
        <v>350.84000000000003</v>
      </c>
      <c r="X8" s="4">
        <v>170.596</v>
      </c>
      <c r="Y8" s="4">
        <v>135.72499999999999</v>
      </c>
      <c r="Z8" s="4">
        <v>248.5</v>
      </c>
      <c r="AA8" s="4">
        <v>154.17500000000001</v>
      </c>
      <c r="AB8" s="4">
        <v>99.25</v>
      </c>
      <c r="AC8" s="4">
        <v>372.12</v>
      </c>
      <c r="AD8" s="4">
        <v>674.64599999999996</v>
      </c>
      <c r="AE8" s="4">
        <v>345.65199999999999</v>
      </c>
      <c r="AF8" s="4">
        <v>18.184999999999999</v>
      </c>
      <c r="AH8" s="4">
        <v>95.41</v>
      </c>
      <c r="AI8" s="4">
        <v>53.573</v>
      </c>
      <c r="AJ8" s="4">
        <v>53.573</v>
      </c>
      <c r="AK8" s="4">
        <v>180.17500000000001</v>
      </c>
      <c r="AL8" s="4">
        <v>180.17500000000001</v>
      </c>
      <c r="AM8" s="4">
        <v>154.17500000000001</v>
      </c>
      <c r="AN8" s="4">
        <v>104.25</v>
      </c>
      <c r="AO8" s="4">
        <v>95.41</v>
      </c>
      <c r="AP8" s="4">
        <v>53.573</v>
      </c>
      <c r="AQ8" s="4">
        <v>259.48699999999997</v>
      </c>
      <c r="AR8" s="4">
        <v>170.35</v>
      </c>
      <c r="AS8" s="4">
        <v>170.35</v>
      </c>
      <c r="AT8" s="4">
        <v>53.573</v>
      </c>
      <c r="AU8" s="4">
        <v>259.48699999999997</v>
      </c>
      <c r="AV8" s="4">
        <v>180.17500000000001</v>
      </c>
      <c r="AW8" s="4">
        <v>157.77500000000001</v>
      </c>
      <c r="AX8" s="4">
        <v>92.241</v>
      </c>
      <c r="AY8" s="4">
        <v>170.35</v>
      </c>
      <c r="AZ8" s="4">
        <v>169.97499999999999</v>
      </c>
      <c r="BA8" s="4">
        <v>92.241</v>
      </c>
      <c r="BB8" s="4">
        <v>104.25</v>
      </c>
      <c r="BC8" s="4">
        <v>259.48699999999997</v>
      </c>
      <c r="BD8" s="4">
        <v>166.75</v>
      </c>
      <c r="BE8" s="4">
        <v>0</v>
      </c>
      <c r="BF8" s="4">
        <v>0</v>
      </c>
      <c r="BG8" s="4">
        <v>118.625</v>
      </c>
      <c r="BH8" s="4">
        <v>69.62</v>
      </c>
      <c r="BI8" s="4">
        <v>404.72</v>
      </c>
      <c r="BJ8" s="4">
        <v>219.02500000000001</v>
      </c>
      <c r="BK8" s="4">
        <v>181.625</v>
      </c>
      <c r="BL8" s="4">
        <v>175.02500000000001</v>
      </c>
      <c r="BM8" s="4">
        <v>191.22499999999999</v>
      </c>
      <c r="BN8" s="4">
        <v>53.91</v>
      </c>
      <c r="BO8" s="4">
        <v>309.19100000000003</v>
      </c>
      <c r="BP8" s="4">
        <v>183.97499999999999</v>
      </c>
      <c r="BQ8" s="4">
        <v>189.1</v>
      </c>
    </row>
    <row r="9" spans="2:69" x14ac:dyDescent="0.25">
      <c r="B9" s="1">
        <f t="shared" si="0"/>
        <v>2025</v>
      </c>
      <c r="C9" s="4">
        <v>278.72500000000002</v>
      </c>
      <c r="D9" s="4">
        <v>203.10899999999998</v>
      </c>
      <c r="E9" s="4">
        <v>174.92500000000001</v>
      </c>
      <c r="F9" s="4">
        <v>994.93799999999999</v>
      </c>
      <c r="G9" s="4">
        <v>898.52499999999998</v>
      </c>
      <c r="H9" s="4">
        <v>572.55999999999995</v>
      </c>
      <c r="I9" s="4">
        <v>502.32400000000001</v>
      </c>
      <c r="J9" s="4">
        <v>222.57499999999999</v>
      </c>
      <c r="K9" s="4">
        <v>185.17500000000001</v>
      </c>
      <c r="L9" s="4">
        <v>709.18799999999999</v>
      </c>
      <c r="M9" s="4">
        <v>152.57499999999999</v>
      </c>
      <c r="N9" s="4">
        <v>392.88</v>
      </c>
      <c r="O9" s="4">
        <v>177.45</v>
      </c>
      <c r="P9" s="4">
        <v>723.77499999999998</v>
      </c>
      <c r="Q9" s="4">
        <v>782.58199999999999</v>
      </c>
      <c r="R9" s="4">
        <v>1284.4000000000001</v>
      </c>
      <c r="S9" s="4">
        <v>737.03199999999993</v>
      </c>
      <c r="T9" s="4">
        <v>322.04000000000002</v>
      </c>
      <c r="U9" s="4">
        <v>1251.22</v>
      </c>
      <c r="V9" s="4">
        <v>440</v>
      </c>
      <c r="X9" s="4">
        <v>170.20400000000001</v>
      </c>
      <c r="Y9" s="4">
        <v>131.19999999999999</v>
      </c>
      <c r="Z9" s="4">
        <v>341.24</v>
      </c>
      <c r="AA9" s="4">
        <v>149.65</v>
      </c>
      <c r="AB9" s="4">
        <v>190.22499999999999</v>
      </c>
      <c r="AC9" s="4">
        <v>463.08000000000004</v>
      </c>
      <c r="AD9" s="4">
        <v>765.625</v>
      </c>
      <c r="AE9" s="4">
        <v>436.28999999999996</v>
      </c>
      <c r="AF9" s="4">
        <v>17.728000000000002</v>
      </c>
      <c r="AH9" s="4">
        <v>186.375</v>
      </c>
      <c r="AI9" s="4">
        <v>46.984999999999999</v>
      </c>
      <c r="AJ9" s="4">
        <v>46.984999999999999</v>
      </c>
      <c r="AK9" s="4">
        <v>173.57499999999999</v>
      </c>
      <c r="AL9" s="4">
        <v>173.57499999999999</v>
      </c>
      <c r="AM9" s="4">
        <v>149.65</v>
      </c>
      <c r="AN9" s="4">
        <v>97.97</v>
      </c>
      <c r="AO9" s="4">
        <v>186.375</v>
      </c>
      <c r="AP9" s="4">
        <v>46.984999999999999</v>
      </c>
      <c r="AQ9" s="4">
        <v>350.44</v>
      </c>
      <c r="AR9" s="4">
        <v>165.82499999999999</v>
      </c>
      <c r="AS9" s="4">
        <v>165.82499999999999</v>
      </c>
      <c r="AT9" s="4">
        <v>46.984999999999999</v>
      </c>
      <c r="AU9" s="4">
        <v>350.44</v>
      </c>
      <c r="AV9" s="4">
        <v>173.57499999999999</v>
      </c>
      <c r="AW9" s="4">
        <v>153.25</v>
      </c>
      <c r="AX9" s="4">
        <v>85.960000000000008</v>
      </c>
      <c r="AY9" s="4">
        <v>165.82499999999999</v>
      </c>
      <c r="AZ9" s="4">
        <v>165.45</v>
      </c>
      <c r="BA9" s="4">
        <v>85.956999999999994</v>
      </c>
      <c r="BB9" s="4">
        <v>97.97</v>
      </c>
      <c r="BC9" s="4">
        <v>350.44</v>
      </c>
      <c r="BD9" s="4">
        <v>162.25</v>
      </c>
      <c r="BE9" s="4">
        <v>0</v>
      </c>
      <c r="BF9" s="4">
        <v>0</v>
      </c>
      <c r="BG9" s="4">
        <v>114.10999999999999</v>
      </c>
      <c r="BH9" s="4">
        <v>46.454999999999998</v>
      </c>
      <c r="BI9" s="4">
        <v>505.15999999999997</v>
      </c>
      <c r="BJ9" s="4">
        <v>196.70500000000001</v>
      </c>
      <c r="BK9" s="4">
        <v>161.32499999999999</v>
      </c>
      <c r="BL9" s="4">
        <v>168.52500000000001</v>
      </c>
      <c r="BM9" s="4">
        <v>186.7</v>
      </c>
      <c r="BN9" s="4">
        <v>49.379999999999995</v>
      </c>
      <c r="BO9" s="4">
        <v>3.4369999999999998</v>
      </c>
      <c r="BP9" s="4">
        <v>177.38200000000001</v>
      </c>
      <c r="BQ9" s="4">
        <v>184.584</v>
      </c>
    </row>
    <row r="10" spans="2:69" x14ac:dyDescent="0.25">
      <c r="B10" s="1">
        <f t="shared" si="0"/>
        <v>2026</v>
      </c>
      <c r="C10" s="4">
        <v>255.05199999999999</v>
      </c>
      <c r="D10" s="4">
        <v>213.697</v>
      </c>
      <c r="E10" s="4">
        <v>180.64</v>
      </c>
      <c r="F10" s="4">
        <v>969.36300000000006</v>
      </c>
      <c r="G10" s="4">
        <v>872.95</v>
      </c>
      <c r="H10" s="4">
        <v>561.95000000000005</v>
      </c>
      <c r="I10" s="4">
        <v>491.72</v>
      </c>
      <c r="J10" s="4">
        <v>223.95999999999998</v>
      </c>
      <c r="K10" s="4">
        <v>186.565</v>
      </c>
      <c r="L10" s="4">
        <v>683.6</v>
      </c>
      <c r="M10" s="4">
        <v>153.96</v>
      </c>
      <c r="N10" s="4">
        <v>418.18899999999996</v>
      </c>
      <c r="O10" s="4">
        <v>179.13299999999998</v>
      </c>
      <c r="P10" s="4">
        <v>696.8</v>
      </c>
      <c r="Q10" s="4">
        <v>1146.0119999999999</v>
      </c>
      <c r="R10" s="4">
        <v>1262.3800000000001</v>
      </c>
      <c r="S10" s="4">
        <v>1100.6220000000001</v>
      </c>
      <c r="T10" s="4">
        <v>620.20900000000006</v>
      </c>
      <c r="U10" s="4">
        <v>1230.82</v>
      </c>
      <c r="V10" s="4">
        <v>427.12</v>
      </c>
      <c r="X10" s="4">
        <v>469.23500000000001</v>
      </c>
      <c r="Y10" s="4">
        <v>233.92</v>
      </c>
      <c r="Z10" s="4">
        <v>315.64</v>
      </c>
      <c r="AA10" s="4">
        <v>151.07999999999998</v>
      </c>
      <c r="AB10" s="4">
        <v>526.125</v>
      </c>
      <c r="AC10" s="4">
        <v>437.49599999999998</v>
      </c>
      <c r="AD10" s="4">
        <v>740.05</v>
      </c>
      <c r="AE10" s="4">
        <v>410.6</v>
      </c>
      <c r="AF10" s="4">
        <v>497.18799999999999</v>
      </c>
      <c r="AH10" s="4">
        <v>507.27499999999998</v>
      </c>
      <c r="AI10" s="4">
        <v>538.25800000000004</v>
      </c>
      <c r="AJ10" s="4">
        <v>538.25800000000004</v>
      </c>
      <c r="AK10" s="4">
        <v>485.33</v>
      </c>
      <c r="AL10" s="4">
        <v>485.33</v>
      </c>
      <c r="AM10" s="4">
        <v>151.07999999999998</v>
      </c>
      <c r="AN10" s="4">
        <v>1151.53</v>
      </c>
      <c r="AO10" s="4">
        <v>507.27499999999998</v>
      </c>
      <c r="AP10" s="4">
        <v>538.25800000000004</v>
      </c>
      <c r="AQ10" s="4">
        <v>517.74700000000007</v>
      </c>
      <c r="AR10" s="4">
        <v>243.68</v>
      </c>
      <c r="AS10" s="4">
        <v>243.68</v>
      </c>
      <c r="AT10" s="4">
        <v>538.25800000000004</v>
      </c>
      <c r="AU10" s="4">
        <v>517.74700000000007</v>
      </c>
      <c r="AV10" s="4">
        <v>485.33</v>
      </c>
      <c r="AW10" s="4">
        <v>209</v>
      </c>
      <c r="AX10" s="4">
        <v>577.92000000000007</v>
      </c>
      <c r="AY10" s="4">
        <v>243.68</v>
      </c>
      <c r="AZ10" s="4">
        <v>244.24</v>
      </c>
      <c r="BA10" s="4">
        <v>577.92000000000007</v>
      </c>
      <c r="BB10" s="4">
        <v>1151.53</v>
      </c>
      <c r="BC10" s="4">
        <v>517.74700000000007</v>
      </c>
      <c r="BD10" s="4">
        <v>163.95</v>
      </c>
      <c r="BE10" s="4">
        <v>1096.096</v>
      </c>
      <c r="BF10" s="4">
        <v>198.505</v>
      </c>
      <c r="BG10" s="4">
        <v>203.84</v>
      </c>
      <c r="BH10" s="4">
        <v>50.433</v>
      </c>
      <c r="BI10" s="4">
        <v>831.36300000000006</v>
      </c>
      <c r="BJ10" s="4">
        <v>484.36</v>
      </c>
      <c r="BK10" s="4">
        <v>317.44</v>
      </c>
      <c r="BL10" s="4">
        <v>198.04000000000002</v>
      </c>
      <c r="BM10" s="4">
        <v>471.67</v>
      </c>
      <c r="BN10" s="4">
        <v>147.47999999999999</v>
      </c>
      <c r="BO10" s="4">
        <v>0</v>
      </c>
      <c r="BP10" s="4">
        <v>213.25</v>
      </c>
      <c r="BQ10" s="4">
        <v>226.88</v>
      </c>
    </row>
    <row r="11" spans="2:69" x14ac:dyDescent="0.25">
      <c r="B11" s="1">
        <f t="shared" si="0"/>
        <v>2027</v>
      </c>
      <c r="C11" s="4">
        <v>312.84000000000003</v>
      </c>
      <c r="D11" s="4">
        <v>287.53100000000001</v>
      </c>
      <c r="E11" s="4">
        <v>254.44</v>
      </c>
      <c r="F11" s="4">
        <v>1027</v>
      </c>
      <c r="G11" s="4">
        <v>930.58799999999997</v>
      </c>
      <c r="H11" s="4">
        <v>619.6</v>
      </c>
      <c r="I11" s="4">
        <v>549.37200000000007</v>
      </c>
      <c r="J11" s="4">
        <v>277.52</v>
      </c>
      <c r="K11" s="4">
        <v>232.52</v>
      </c>
      <c r="L11" s="4">
        <v>741.25</v>
      </c>
      <c r="M11" s="4">
        <v>199.88</v>
      </c>
      <c r="N11" s="4">
        <v>475.81099999999998</v>
      </c>
      <c r="O11" s="4">
        <v>225.07999999999998</v>
      </c>
      <c r="P11" s="4">
        <v>768.51300000000003</v>
      </c>
      <c r="Q11" s="4">
        <v>1321.45</v>
      </c>
      <c r="R11" s="4">
        <v>1324.69</v>
      </c>
      <c r="S11" s="4">
        <v>1330.6759999999999</v>
      </c>
      <c r="T11" s="4">
        <v>1069.365</v>
      </c>
      <c r="U11" s="4">
        <v>1260.8800000000001</v>
      </c>
      <c r="V11" s="4">
        <v>483</v>
      </c>
      <c r="X11" s="4">
        <v>542.346</v>
      </c>
      <c r="Y11" s="4">
        <v>278.76</v>
      </c>
      <c r="Z11" s="4">
        <v>388.21999999999997</v>
      </c>
      <c r="AA11" s="4">
        <v>202.72</v>
      </c>
      <c r="AB11" s="4">
        <v>583.75800000000004</v>
      </c>
      <c r="AC11" s="4">
        <v>510.11099999999999</v>
      </c>
      <c r="AD11" s="4">
        <v>812.68799999999999</v>
      </c>
      <c r="AE11" s="4">
        <v>482.28399999999999</v>
      </c>
      <c r="AF11" s="4">
        <v>569.71699999999998</v>
      </c>
      <c r="AH11" s="4">
        <v>579.89499999999998</v>
      </c>
      <c r="AI11" s="4">
        <v>609.97800000000007</v>
      </c>
      <c r="AJ11" s="4">
        <v>609.97800000000007</v>
      </c>
      <c r="AK11" s="4">
        <v>557.94000000000005</v>
      </c>
      <c r="AL11" s="4">
        <v>557.94000000000005</v>
      </c>
      <c r="AM11" s="4">
        <v>202.72</v>
      </c>
      <c r="AN11" s="4">
        <v>1192.03</v>
      </c>
      <c r="AO11" s="4">
        <v>579.89499999999998</v>
      </c>
      <c r="AP11" s="4">
        <v>609.97800000000007</v>
      </c>
      <c r="AQ11" s="4">
        <v>589.48</v>
      </c>
      <c r="AR11" s="4">
        <v>317.88</v>
      </c>
      <c r="AS11" s="4">
        <v>317.88</v>
      </c>
      <c r="AT11" s="4">
        <v>609.97800000000007</v>
      </c>
      <c r="AU11" s="4">
        <v>589.48</v>
      </c>
      <c r="AV11" s="4">
        <v>557.94000000000005</v>
      </c>
      <c r="AW11" s="4">
        <v>283.24</v>
      </c>
      <c r="AX11" s="4">
        <v>649.64</v>
      </c>
      <c r="AY11" s="4">
        <v>317.88</v>
      </c>
      <c r="AZ11" s="4">
        <v>318.44</v>
      </c>
      <c r="BA11" s="4">
        <v>649.64</v>
      </c>
      <c r="BB11" s="4">
        <v>1192.03</v>
      </c>
      <c r="BC11" s="4">
        <v>589.48</v>
      </c>
      <c r="BD11" s="4">
        <v>227.6</v>
      </c>
      <c r="BE11" s="4">
        <v>1123.81</v>
      </c>
      <c r="BF11" s="4">
        <v>226.51999999999998</v>
      </c>
      <c r="BG11" s="4">
        <v>257.88</v>
      </c>
      <c r="BH11" s="4">
        <v>97.18</v>
      </c>
      <c r="BI11" s="4">
        <v>912.02499999999998</v>
      </c>
      <c r="BJ11" s="4">
        <v>560.51499999999999</v>
      </c>
      <c r="BK11" s="4">
        <v>396.815</v>
      </c>
      <c r="BL11" s="4">
        <v>243.32</v>
      </c>
      <c r="BM11" s="4">
        <v>545.46800000000007</v>
      </c>
      <c r="BN11" s="4">
        <v>221.28</v>
      </c>
      <c r="BO11" s="4">
        <v>0</v>
      </c>
      <c r="BP11" s="4">
        <v>284.12799999999999</v>
      </c>
      <c r="BQ11" s="4">
        <v>300.69499999999999</v>
      </c>
    </row>
    <row r="12" spans="2:69" x14ac:dyDescent="0.25">
      <c r="B12" s="1">
        <f t="shared" si="0"/>
        <v>2028</v>
      </c>
      <c r="C12" s="4">
        <v>1069.348</v>
      </c>
      <c r="D12" s="4">
        <v>1138.9000000000001</v>
      </c>
      <c r="E12" s="4">
        <v>1152.67</v>
      </c>
      <c r="F12" s="4">
        <v>1375</v>
      </c>
      <c r="G12" s="4">
        <v>1375</v>
      </c>
      <c r="H12" s="4">
        <v>1375</v>
      </c>
      <c r="I12" s="4">
        <v>1361.058</v>
      </c>
      <c r="J12" s="4">
        <v>1175.77</v>
      </c>
      <c r="K12" s="4">
        <v>930.37400000000002</v>
      </c>
      <c r="L12" s="4">
        <v>1375</v>
      </c>
      <c r="M12" s="4">
        <v>892.26300000000003</v>
      </c>
      <c r="N12" s="4">
        <v>1287.49</v>
      </c>
      <c r="O12" s="4">
        <v>945.77499999999998</v>
      </c>
      <c r="P12" s="4">
        <v>1298.7719999999999</v>
      </c>
      <c r="Q12" s="4">
        <v>1310.3499999999999</v>
      </c>
      <c r="R12" s="4">
        <v>1359.37</v>
      </c>
      <c r="S12" s="4">
        <v>1344.021</v>
      </c>
      <c r="T12" s="4">
        <v>1175.45</v>
      </c>
      <c r="U12" s="4">
        <v>1287.9100000000001</v>
      </c>
      <c r="V12" s="4">
        <v>1280.44</v>
      </c>
      <c r="X12" s="4">
        <v>1355.6480000000001</v>
      </c>
      <c r="Y12" s="4">
        <v>873.51199999999994</v>
      </c>
      <c r="Z12" s="4">
        <v>1286.8899999999999</v>
      </c>
      <c r="AA12" s="4">
        <v>1100.17</v>
      </c>
      <c r="AB12" s="4">
        <v>1375</v>
      </c>
      <c r="AC12" s="4">
        <v>1321.7809999999999</v>
      </c>
      <c r="AD12" s="4">
        <v>1375</v>
      </c>
      <c r="AE12" s="4">
        <v>1302.4000000000001</v>
      </c>
      <c r="AF12" s="4">
        <v>1302.395</v>
      </c>
      <c r="AH12" s="4">
        <v>1375</v>
      </c>
      <c r="AI12" s="4">
        <v>1302.4000000000001</v>
      </c>
      <c r="AJ12" s="4">
        <v>1302.4000000000001</v>
      </c>
      <c r="AK12" s="4">
        <v>1369.63</v>
      </c>
      <c r="AL12" s="4">
        <v>1369.63</v>
      </c>
      <c r="AM12" s="4">
        <v>1100.17</v>
      </c>
      <c r="AN12" s="4">
        <v>1270.51</v>
      </c>
      <c r="AO12" s="4">
        <v>1375</v>
      </c>
      <c r="AP12" s="4">
        <v>1302.4000000000001</v>
      </c>
      <c r="AQ12" s="4">
        <v>1300.8399999999999</v>
      </c>
      <c r="AR12" s="4">
        <v>1218.28</v>
      </c>
      <c r="AS12" s="4">
        <v>1218.28</v>
      </c>
      <c r="AT12" s="4">
        <v>1302.4000000000001</v>
      </c>
      <c r="AU12" s="4">
        <v>1300.8399999999999</v>
      </c>
      <c r="AV12" s="4">
        <v>1369.63</v>
      </c>
      <c r="AW12" s="4">
        <v>1183.5999999999999</v>
      </c>
      <c r="AX12" s="4">
        <v>1279.6300000000001</v>
      </c>
      <c r="AY12" s="4">
        <v>1218.28</v>
      </c>
      <c r="AZ12" s="4">
        <v>1218.8499999999999</v>
      </c>
      <c r="BA12" s="4">
        <v>1279.6300000000001</v>
      </c>
      <c r="BB12" s="4">
        <v>1270.51</v>
      </c>
      <c r="BC12" s="4">
        <v>1300.8399999999999</v>
      </c>
      <c r="BD12" s="4">
        <v>1126.96</v>
      </c>
      <c r="BE12" s="4">
        <v>1266.4010000000001</v>
      </c>
      <c r="BF12" s="4">
        <v>1126.96</v>
      </c>
      <c r="BG12" s="4">
        <v>1157.32</v>
      </c>
      <c r="BH12" s="4">
        <v>653.83999999999992</v>
      </c>
      <c r="BI12" s="4">
        <v>1375</v>
      </c>
      <c r="BJ12" s="4">
        <v>1375</v>
      </c>
      <c r="BK12" s="4">
        <v>1295.08</v>
      </c>
      <c r="BL12" s="4">
        <v>1105.51</v>
      </c>
      <c r="BM12" s="4">
        <v>1357.15</v>
      </c>
      <c r="BN12" s="4">
        <v>1120.6300000000001</v>
      </c>
      <c r="BO12" s="4">
        <v>751.43600000000004</v>
      </c>
      <c r="BP12" s="4">
        <v>1182.7</v>
      </c>
      <c r="BQ12" s="4">
        <v>811.83799999999997</v>
      </c>
    </row>
    <row r="13" spans="2:69" x14ac:dyDescent="0.25">
      <c r="B13" s="1">
        <f t="shared" si="0"/>
        <v>2029</v>
      </c>
      <c r="C13" s="4">
        <v>1013.659</v>
      </c>
      <c r="D13" s="4">
        <v>1130.508</v>
      </c>
      <c r="E13" s="4">
        <v>1333.18</v>
      </c>
      <c r="F13" s="4">
        <v>1356.58</v>
      </c>
      <c r="G13" s="4">
        <v>1257.94</v>
      </c>
      <c r="H13" s="4">
        <v>1375</v>
      </c>
      <c r="I13" s="4">
        <v>1286.7450000000001</v>
      </c>
      <c r="J13" s="4">
        <v>1373.32</v>
      </c>
      <c r="K13" s="4">
        <v>1206.03</v>
      </c>
      <c r="L13" s="4">
        <v>1224.97</v>
      </c>
      <c r="M13" s="4">
        <v>1263.6399999999999</v>
      </c>
      <c r="N13" s="4">
        <v>1375</v>
      </c>
      <c r="O13" s="4">
        <v>889.38300000000004</v>
      </c>
      <c r="P13" s="4">
        <v>1307.9000000000001</v>
      </c>
      <c r="Q13" s="4">
        <v>1375.011</v>
      </c>
      <c r="R13" s="4">
        <v>1375</v>
      </c>
      <c r="S13" s="4">
        <v>1283.4000000000001</v>
      </c>
      <c r="T13" s="4">
        <v>1118.6380000000001</v>
      </c>
      <c r="U13" s="4">
        <v>1338.13</v>
      </c>
      <c r="V13" s="4">
        <v>1375</v>
      </c>
      <c r="X13" s="4">
        <v>1282.614</v>
      </c>
      <c r="Y13" s="4">
        <v>1149.1300000000001</v>
      </c>
      <c r="Z13" s="4">
        <v>1305.52</v>
      </c>
      <c r="AA13" s="4">
        <v>1280.6500000000001</v>
      </c>
      <c r="AB13" s="4">
        <v>1321.155</v>
      </c>
      <c r="AC13" s="4">
        <v>1257.2629999999999</v>
      </c>
      <c r="AD13" s="4">
        <v>1375.009</v>
      </c>
      <c r="AE13" s="4">
        <v>1243.8510000000001</v>
      </c>
      <c r="AF13" s="4">
        <v>1279.5609999999999</v>
      </c>
      <c r="AH13" s="4">
        <v>1317.28</v>
      </c>
      <c r="AI13" s="4">
        <v>1315.9680000000001</v>
      </c>
      <c r="AJ13" s="4">
        <v>1315.9680000000001</v>
      </c>
      <c r="AK13" s="4">
        <v>1294.33</v>
      </c>
      <c r="AL13" s="4">
        <v>1294.33</v>
      </c>
      <c r="AM13" s="4">
        <v>1280.6500000000001</v>
      </c>
      <c r="AN13" s="4">
        <v>1270.33</v>
      </c>
      <c r="AO13" s="4">
        <v>1317.28</v>
      </c>
      <c r="AP13" s="4">
        <v>1315.9680000000001</v>
      </c>
      <c r="AQ13" s="4">
        <v>1314.4</v>
      </c>
      <c r="AR13" s="4">
        <v>1335.55</v>
      </c>
      <c r="AS13" s="4">
        <v>1335.55</v>
      </c>
      <c r="AT13" s="4">
        <v>1315.9680000000001</v>
      </c>
      <c r="AU13" s="4">
        <v>1314.4</v>
      </c>
      <c r="AV13" s="4">
        <v>1294.33</v>
      </c>
      <c r="AW13" s="4">
        <v>1300.18</v>
      </c>
      <c r="AX13" s="4">
        <v>1314.4</v>
      </c>
      <c r="AY13" s="4">
        <v>1335.55</v>
      </c>
      <c r="AZ13" s="4">
        <v>1336.12</v>
      </c>
      <c r="BA13" s="4">
        <v>1314.4</v>
      </c>
      <c r="BB13" s="4">
        <v>1270.33</v>
      </c>
      <c r="BC13" s="4">
        <v>1314.4</v>
      </c>
      <c r="BD13" s="4">
        <v>1375</v>
      </c>
      <c r="BE13" s="4">
        <v>1279.972</v>
      </c>
      <c r="BF13" s="4">
        <v>1375</v>
      </c>
      <c r="BG13" s="4">
        <v>1375</v>
      </c>
      <c r="BH13" s="4">
        <v>958.79399999999998</v>
      </c>
      <c r="BI13" s="4">
        <v>1349.95</v>
      </c>
      <c r="BJ13" s="4">
        <v>1337.56</v>
      </c>
      <c r="BK13" s="4">
        <v>1362.1</v>
      </c>
      <c r="BL13" s="4">
        <v>1299.43</v>
      </c>
      <c r="BM13" s="4">
        <v>1338.114</v>
      </c>
      <c r="BN13" s="4">
        <v>1338.31</v>
      </c>
      <c r="BO13" s="4">
        <v>1124.346</v>
      </c>
      <c r="BP13" s="4">
        <v>1346.5340000000001</v>
      </c>
      <c r="BQ13" s="4">
        <v>1116.443</v>
      </c>
    </row>
    <row r="14" spans="2:69" x14ac:dyDescent="0.25">
      <c r="B14" s="1">
        <f t="shared" si="0"/>
        <v>2030</v>
      </c>
      <c r="C14" s="4">
        <v>1352.23</v>
      </c>
      <c r="D14" s="4">
        <v>1375.0029999999999</v>
      </c>
      <c r="E14" s="4">
        <v>1375</v>
      </c>
      <c r="F14" s="4">
        <v>1368.07</v>
      </c>
      <c r="G14" s="4">
        <v>1271.71</v>
      </c>
      <c r="H14" s="4">
        <v>1375</v>
      </c>
      <c r="I14" s="4">
        <v>1370.6560000000002</v>
      </c>
      <c r="J14" s="4">
        <v>1367.17</v>
      </c>
      <c r="K14" s="4">
        <v>1368.8320000000001</v>
      </c>
      <c r="L14" s="4">
        <v>1304.53</v>
      </c>
      <c r="M14" s="4">
        <v>1375</v>
      </c>
      <c r="N14" s="4">
        <v>1375.0050000000001</v>
      </c>
      <c r="O14" s="4">
        <v>1375.0119999999999</v>
      </c>
      <c r="P14" s="4">
        <v>1329.7639999999999</v>
      </c>
      <c r="Q14" s="4">
        <v>1375.002</v>
      </c>
      <c r="R14" s="4">
        <v>1352.08</v>
      </c>
      <c r="S14" s="4">
        <v>1375</v>
      </c>
      <c r="T14" s="4">
        <v>1364.251</v>
      </c>
      <c r="U14" s="4">
        <v>1317.67</v>
      </c>
      <c r="V14" s="4">
        <v>1359.587</v>
      </c>
      <c r="X14" s="4">
        <v>1365.29</v>
      </c>
      <c r="Y14" s="4">
        <v>1311.79</v>
      </c>
      <c r="Z14" s="4">
        <v>1364.59</v>
      </c>
      <c r="AA14" s="4">
        <v>1363.57</v>
      </c>
      <c r="AB14" s="4">
        <v>1375</v>
      </c>
      <c r="AC14" s="4">
        <v>1360.3050000000001</v>
      </c>
      <c r="AD14" s="4">
        <v>1375.0050000000001</v>
      </c>
      <c r="AE14" s="4">
        <v>1329.769</v>
      </c>
      <c r="AF14" s="4">
        <v>1203.365</v>
      </c>
      <c r="AH14" s="4">
        <v>1375</v>
      </c>
      <c r="AI14" s="4">
        <v>1234.162</v>
      </c>
      <c r="AJ14" s="4">
        <v>1234.162</v>
      </c>
      <c r="AK14" s="4">
        <v>1372.9</v>
      </c>
      <c r="AL14" s="4">
        <v>1372.9</v>
      </c>
      <c r="AM14" s="4">
        <v>1363.57</v>
      </c>
      <c r="AN14" s="4">
        <v>1272.0999999999999</v>
      </c>
      <c r="AO14" s="4">
        <v>1375</v>
      </c>
      <c r="AP14" s="4">
        <v>1234.162</v>
      </c>
      <c r="AQ14" s="4">
        <v>1239.4580000000001</v>
      </c>
      <c r="AR14" s="4">
        <v>1265.71</v>
      </c>
      <c r="AS14" s="4">
        <v>1265.71</v>
      </c>
      <c r="AT14" s="4">
        <v>1234.162</v>
      </c>
      <c r="AU14" s="4">
        <v>1239.4580000000001</v>
      </c>
      <c r="AV14" s="4">
        <v>1372.9</v>
      </c>
      <c r="AW14" s="4">
        <v>1375</v>
      </c>
      <c r="AX14" s="4">
        <v>1239.01</v>
      </c>
      <c r="AY14" s="4">
        <v>1265.71</v>
      </c>
      <c r="AZ14" s="4">
        <v>1375</v>
      </c>
      <c r="BA14" s="4">
        <v>1239.0060000000001</v>
      </c>
      <c r="BB14" s="4">
        <v>1272.0999999999999</v>
      </c>
      <c r="BC14" s="4">
        <v>1239.4580000000001</v>
      </c>
      <c r="BD14" s="4">
        <v>1369.63</v>
      </c>
      <c r="BE14" s="4">
        <v>1195.9280000000001</v>
      </c>
      <c r="BF14" s="4">
        <v>1299.3699999999999</v>
      </c>
      <c r="BG14" s="4">
        <v>1375</v>
      </c>
      <c r="BH14" s="4">
        <v>1201.1889999999999</v>
      </c>
      <c r="BI14" s="4">
        <v>1239.25</v>
      </c>
      <c r="BJ14" s="4">
        <v>1341.67</v>
      </c>
      <c r="BK14" s="4">
        <v>1375</v>
      </c>
      <c r="BL14" s="4">
        <v>1375</v>
      </c>
      <c r="BM14" s="4">
        <v>1269.441</v>
      </c>
      <c r="BN14" s="4">
        <v>1375</v>
      </c>
      <c r="BO14" s="4">
        <v>1085.5129999999999</v>
      </c>
      <c r="BP14" s="4">
        <v>1375.0119999999999</v>
      </c>
      <c r="BQ14" s="4">
        <v>1370.5989999999999</v>
      </c>
    </row>
    <row r="15" spans="2:69" x14ac:dyDescent="0.25">
      <c r="B15" s="1">
        <f t="shared" si="0"/>
        <v>2031</v>
      </c>
      <c r="C15" s="4">
        <v>1375.011</v>
      </c>
      <c r="D15" s="4">
        <v>1340.297</v>
      </c>
      <c r="E15" s="4">
        <v>1344.94</v>
      </c>
      <c r="F15" s="4">
        <v>1320.4</v>
      </c>
      <c r="G15" s="4">
        <v>1339.09</v>
      </c>
      <c r="H15" s="4">
        <v>1375</v>
      </c>
      <c r="I15" s="4">
        <v>1375.01</v>
      </c>
      <c r="J15" s="4">
        <v>1375</v>
      </c>
      <c r="K15" s="4">
        <v>1375.0069999999998</v>
      </c>
      <c r="L15" s="4">
        <v>1375</v>
      </c>
      <c r="M15" s="4">
        <v>1344.943</v>
      </c>
      <c r="N15" s="4">
        <v>1347.94</v>
      </c>
      <c r="O15" s="4">
        <v>1363.54</v>
      </c>
      <c r="P15" s="4">
        <v>1359.194</v>
      </c>
      <c r="Q15" s="4">
        <v>1375.011</v>
      </c>
      <c r="R15" s="4">
        <v>1272.58</v>
      </c>
      <c r="S15" s="4">
        <v>1375</v>
      </c>
      <c r="T15" s="4">
        <v>990.47500000000002</v>
      </c>
      <c r="U15" s="4">
        <v>1375</v>
      </c>
      <c r="V15" s="4">
        <v>1375</v>
      </c>
      <c r="X15" s="4">
        <v>1375</v>
      </c>
      <c r="Y15" s="4">
        <v>1317.97</v>
      </c>
      <c r="Z15" s="4">
        <v>1375</v>
      </c>
      <c r="AA15" s="4">
        <v>1375</v>
      </c>
      <c r="AB15" s="4">
        <v>1375</v>
      </c>
      <c r="AC15" s="4">
        <v>1375.01</v>
      </c>
      <c r="AD15" s="4">
        <v>1332.3159999999998</v>
      </c>
      <c r="AE15" s="4">
        <v>1375</v>
      </c>
      <c r="AF15" s="4">
        <v>1314.2080000000001</v>
      </c>
      <c r="AH15" s="4">
        <v>1375</v>
      </c>
      <c r="AI15" s="4">
        <v>1282.55</v>
      </c>
      <c r="AJ15" s="4">
        <v>1282.55</v>
      </c>
      <c r="AK15" s="4">
        <v>1375</v>
      </c>
      <c r="AL15" s="4">
        <v>1375</v>
      </c>
      <c r="AM15" s="4">
        <v>1375</v>
      </c>
      <c r="AN15" s="4">
        <v>1375</v>
      </c>
      <c r="AO15" s="4">
        <v>1375</v>
      </c>
      <c r="AP15" s="4">
        <v>1282.55</v>
      </c>
      <c r="AQ15" s="4">
        <v>1375</v>
      </c>
      <c r="AR15" s="4">
        <v>1250.05</v>
      </c>
      <c r="AS15" s="4">
        <v>1250.05</v>
      </c>
      <c r="AT15" s="4">
        <v>1282.55</v>
      </c>
      <c r="AU15" s="4">
        <v>1375</v>
      </c>
      <c r="AV15" s="4">
        <v>1375</v>
      </c>
      <c r="AW15" s="4">
        <v>1375</v>
      </c>
      <c r="AX15" s="4">
        <v>1252.6600000000001</v>
      </c>
      <c r="AY15" s="4">
        <v>1250.05</v>
      </c>
      <c r="AZ15" s="4">
        <v>1277.8600000000001</v>
      </c>
      <c r="BA15" s="4">
        <v>1252.6600000000001</v>
      </c>
      <c r="BB15" s="4">
        <v>1375</v>
      </c>
      <c r="BC15" s="4">
        <v>1375</v>
      </c>
      <c r="BD15" s="4">
        <v>1291.18</v>
      </c>
      <c r="BE15" s="4">
        <v>1327.499</v>
      </c>
      <c r="BF15" s="4">
        <v>1316.74</v>
      </c>
      <c r="BG15" s="4">
        <v>1351.84</v>
      </c>
      <c r="BH15" s="4">
        <v>1333.259</v>
      </c>
      <c r="BI15" s="4">
        <v>1375</v>
      </c>
      <c r="BJ15" s="4">
        <v>1375</v>
      </c>
      <c r="BK15" s="4">
        <v>1372.03</v>
      </c>
      <c r="BL15" s="4">
        <v>1355.32</v>
      </c>
      <c r="BM15" s="4">
        <v>1281.2819999999999</v>
      </c>
      <c r="BN15" s="4">
        <v>1351.81</v>
      </c>
      <c r="BO15" s="4">
        <v>1208.491</v>
      </c>
      <c r="BP15" s="4">
        <v>1375.0039999999999</v>
      </c>
      <c r="BQ15" s="4">
        <v>1342.8820000000001</v>
      </c>
    </row>
    <row r="16" spans="2:69" x14ac:dyDescent="0.25">
      <c r="B16" s="1">
        <f t="shared" si="0"/>
        <v>2032</v>
      </c>
      <c r="C16" s="4">
        <v>1363.6669999999999</v>
      </c>
      <c r="D16" s="4">
        <v>1311.2600000000002</v>
      </c>
      <c r="E16" s="4">
        <v>1355.5</v>
      </c>
      <c r="F16" s="4">
        <v>1366.78</v>
      </c>
      <c r="G16" s="4">
        <v>1279.78</v>
      </c>
      <c r="H16" s="4">
        <v>1375</v>
      </c>
      <c r="I16" s="4">
        <v>1249.31</v>
      </c>
      <c r="J16" s="4">
        <v>1336.27</v>
      </c>
      <c r="K16" s="4">
        <v>1365.1689999999999</v>
      </c>
      <c r="L16" s="4">
        <v>1305.58</v>
      </c>
      <c r="M16" s="4">
        <v>1375</v>
      </c>
      <c r="N16" s="4">
        <v>1249.3030000000001</v>
      </c>
      <c r="O16" s="4">
        <v>1240.0959999999998</v>
      </c>
      <c r="P16" s="4">
        <v>1373.2939999999999</v>
      </c>
      <c r="Q16" s="4">
        <v>1375.0050000000001</v>
      </c>
      <c r="R16" s="4">
        <v>1291.72</v>
      </c>
      <c r="S16" s="4">
        <v>1123.8040000000001</v>
      </c>
      <c r="T16" s="4">
        <v>1330.8129999999999</v>
      </c>
      <c r="U16" s="4">
        <v>1375</v>
      </c>
      <c r="V16" s="4">
        <v>1246.3999999999999</v>
      </c>
      <c r="X16" s="4">
        <v>1340.5619999999999</v>
      </c>
      <c r="Y16" s="4">
        <v>1375</v>
      </c>
      <c r="Z16" s="4">
        <v>1363.9</v>
      </c>
      <c r="AA16" s="4">
        <v>1352.23</v>
      </c>
      <c r="AB16" s="4">
        <v>1327.0309999999999</v>
      </c>
      <c r="AC16" s="4">
        <v>1336.9390000000001</v>
      </c>
      <c r="AD16" s="4">
        <v>1236.9150000000002</v>
      </c>
      <c r="AE16" s="4">
        <v>1313.69</v>
      </c>
      <c r="AF16" s="4">
        <v>1375</v>
      </c>
      <c r="AH16" s="4">
        <v>1342.42</v>
      </c>
      <c r="AI16" s="4">
        <v>1210.3700000000001</v>
      </c>
      <c r="AJ16" s="4">
        <v>1210.3700000000001</v>
      </c>
      <c r="AK16" s="4">
        <v>1337.35</v>
      </c>
      <c r="AL16" s="4">
        <v>1337.35</v>
      </c>
      <c r="AM16" s="4">
        <v>1352.23</v>
      </c>
      <c r="AN16" s="4">
        <v>1271.8899999999999</v>
      </c>
      <c r="AO16" s="4">
        <v>1342.42</v>
      </c>
      <c r="AP16" s="4">
        <v>1210.3700000000001</v>
      </c>
      <c r="AQ16" s="4">
        <v>1277.7940000000001</v>
      </c>
      <c r="AR16" s="4">
        <v>1300.75</v>
      </c>
      <c r="AS16" s="4">
        <v>1300.75</v>
      </c>
      <c r="AT16" s="4">
        <v>1210.3700000000001</v>
      </c>
      <c r="AU16" s="4">
        <v>1277.7940000000001</v>
      </c>
      <c r="AV16" s="4">
        <v>1337.35</v>
      </c>
      <c r="AW16" s="4">
        <v>1327.03</v>
      </c>
      <c r="AX16" s="4">
        <v>1309.99</v>
      </c>
      <c r="AY16" s="4">
        <v>1300.75</v>
      </c>
      <c r="AZ16" s="4">
        <v>1324.99</v>
      </c>
      <c r="BA16" s="4">
        <v>1309.99</v>
      </c>
      <c r="BB16" s="4">
        <v>1271.8899999999999</v>
      </c>
      <c r="BC16" s="4">
        <v>1277.7940000000001</v>
      </c>
      <c r="BD16" s="4">
        <v>1311.46</v>
      </c>
      <c r="BE16" s="4">
        <v>1375.018</v>
      </c>
      <c r="BF16" s="4">
        <v>1340.62</v>
      </c>
      <c r="BG16" s="4">
        <v>1375</v>
      </c>
      <c r="BH16" s="4">
        <v>1087.6350000000002</v>
      </c>
      <c r="BI16" s="4">
        <v>1311.76</v>
      </c>
      <c r="BJ16" s="4">
        <v>1320.01</v>
      </c>
      <c r="BK16" s="4">
        <v>1214.56</v>
      </c>
      <c r="BL16" s="4">
        <v>1219.93</v>
      </c>
      <c r="BM16" s="4">
        <v>1326.5809999999999</v>
      </c>
      <c r="BN16" s="4">
        <v>1375</v>
      </c>
      <c r="BO16" s="4">
        <v>1250.422</v>
      </c>
      <c r="BP16" s="4">
        <v>1306.18</v>
      </c>
      <c r="BQ16" s="4">
        <v>1248.83</v>
      </c>
    </row>
    <row r="17" spans="2:69" x14ac:dyDescent="0.25">
      <c r="B17" s="1">
        <f t="shared" si="0"/>
        <v>2033</v>
      </c>
      <c r="C17" s="4">
        <v>1322.5409999999999</v>
      </c>
      <c r="D17" s="4">
        <v>1357.039</v>
      </c>
      <c r="E17" s="4">
        <v>1342.27</v>
      </c>
      <c r="F17" s="4">
        <v>1368.16</v>
      </c>
      <c r="G17" s="4">
        <v>1297.57</v>
      </c>
      <c r="H17" s="4">
        <v>1341.22</v>
      </c>
      <c r="I17" s="4">
        <v>1372.7019999999998</v>
      </c>
      <c r="J17" s="4">
        <v>1301.74</v>
      </c>
      <c r="K17" s="4">
        <v>1343.7819999999999</v>
      </c>
      <c r="L17" s="4">
        <v>1372.69</v>
      </c>
      <c r="M17" s="4">
        <v>1353.58</v>
      </c>
      <c r="N17" s="4">
        <v>1372.69</v>
      </c>
      <c r="O17" s="4">
        <v>1293.701</v>
      </c>
      <c r="P17" s="4">
        <v>1363.1</v>
      </c>
      <c r="Q17" s="4">
        <v>1374.8679999999999</v>
      </c>
      <c r="R17" s="4">
        <v>1330.99</v>
      </c>
      <c r="S17" s="4">
        <v>1163.2069999999999</v>
      </c>
      <c r="T17" s="4">
        <v>1331.971</v>
      </c>
      <c r="U17" s="4">
        <v>1342.84</v>
      </c>
      <c r="V17" s="4">
        <v>1366.6</v>
      </c>
      <c r="X17" s="4">
        <v>1369.0430000000001</v>
      </c>
      <c r="Y17" s="4">
        <v>1372.69</v>
      </c>
      <c r="Z17" s="4">
        <v>1372.69</v>
      </c>
      <c r="AA17" s="4">
        <v>1372.69</v>
      </c>
      <c r="AB17" s="4">
        <v>1358.6880000000001</v>
      </c>
      <c r="AC17" s="4">
        <v>1344.1379999999999</v>
      </c>
      <c r="AD17" s="4">
        <v>1372.7019999999998</v>
      </c>
      <c r="AE17" s="4">
        <v>1371.289</v>
      </c>
      <c r="AF17" s="4">
        <v>1358.403</v>
      </c>
      <c r="AH17" s="4">
        <v>1372.69</v>
      </c>
      <c r="AI17" s="4">
        <v>1359.732</v>
      </c>
      <c r="AJ17" s="4">
        <v>1359.732</v>
      </c>
      <c r="AK17" s="4">
        <v>1373.74</v>
      </c>
      <c r="AL17" s="4">
        <v>1373.74</v>
      </c>
      <c r="AM17" s="4">
        <v>1372.69</v>
      </c>
      <c r="AN17" s="4">
        <v>1291.99</v>
      </c>
      <c r="AO17" s="4">
        <v>1372.69</v>
      </c>
      <c r="AP17" s="4">
        <v>1359.732</v>
      </c>
      <c r="AQ17" s="4">
        <v>1322.32</v>
      </c>
      <c r="AR17" s="4">
        <v>1345.45</v>
      </c>
      <c r="AS17" s="4">
        <v>1345.45</v>
      </c>
      <c r="AT17" s="4">
        <v>1359.732</v>
      </c>
      <c r="AU17" s="4">
        <v>1322.32</v>
      </c>
      <c r="AV17" s="4">
        <v>1373.74</v>
      </c>
      <c r="AW17" s="4">
        <v>1364.29</v>
      </c>
      <c r="AX17" s="4">
        <v>1322.32</v>
      </c>
      <c r="AY17" s="4">
        <v>1345.45</v>
      </c>
      <c r="AZ17" s="4">
        <v>1373.56</v>
      </c>
      <c r="BA17" s="4">
        <v>1322.32</v>
      </c>
      <c r="BB17" s="4">
        <v>1291.99</v>
      </c>
      <c r="BC17" s="4">
        <v>1322.32</v>
      </c>
      <c r="BD17" s="4">
        <v>1360.03</v>
      </c>
      <c r="BE17" s="4">
        <v>1287.8939999999998</v>
      </c>
      <c r="BF17" s="4">
        <v>1372.69</v>
      </c>
      <c r="BG17" s="4">
        <v>1309.51</v>
      </c>
      <c r="BH17" s="4">
        <v>1374.751</v>
      </c>
      <c r="BI17" s="4">
        <v>1373.68</v>
      </c>
      <c r="BJ17" s="4">
        <v>1374.94</v>
      </c>
      <c r="BK17" s="4">
        <v>1278.7</v>
      </c>
      <c r="BL17" s="4">
        <v>1375</v>
      </c>
      <c r="BM17" s="4">
        <v>1375.0049999999999</v>
      </c>
      <c r="BN17" s="4">
        <v>1303.29</v>
      </c>
      <c r="BO17" s="4">
        <v>1375</v>
      </c>
      <c r="BP17" s="4">
        <v>1375.002</v>
      </c>
      <c r="BQ17" s="4">
        <v>1362.8890000000001</v>
      </c>
    </row>
    <row r="18" spans="2:69" x14ac:dyDescent="0.25">
      <c r="B18" s="1">
        <f t="shared" si="0"/>
        <v>2034</v>
      </c>
      <c r="C18" s="4">
        <v>1324.8220000000001</v>
      </c>
      <c r="D18" s="4">
        <v>1359.298</v>
      </c>
      <c r="E18" s="4">
        <v>1344.58</v>
      </c>
      <c r="F18" s="4">
        <v>1370.47</v>
      </c>
      <c r="G18" s="4">
        <v>1299.8499999999999</v>
      </c>
      <c r="H18" s="4">
        <v>1343.68</v>
      </c>
      <c r="I18" s="4">
        <v>1375.0120000000002</v>
      </c>
      <c r="J18" s="4">
        <v>1304.02</v>
      </c>
      <c r="K18" s="4">
        <v>1346.078</v>
      </c>
      <c r="L18" s="4">
        <v>1375</v>
      </c>
      <c r="M18" s="4">
        <v>1355.8899999999999</v>
      </c>
      <c r="N18" s="4">
        <v>1375</v>
      </c>
      <c r="O18" s="4">
        <v>1295.963</v>
      </c>
      <c r="P18" s="4">
        <v>1362.367</v>
      </c>
      <c r="Q18" s="4">
        <v>1375.0189999999998</v>
      </c>
      <c r="R18" s="4">
        <v>1330.6</v>
      </c>
      <c r="S18" s="4">
        <v>1163.3499999999999</v>
      </c>
      <c r="T18" s="4">
        <v>1315.327</v>
      </c>
      <c r="U18" s="4">
        <v>1345.51</v>
      </c>
      <c r="V18" s="4">
        <v>1367.65</v>
      </c>
      <c r="X18" s="4">
        <v>1374.318</v>
      </c>
      <c r="Y18" s="4">
        <v>1375</v>
      </c>
      <c r="Z18" s="4">
        <v>1375</v>
      </c>
      <c r="AA18" s="4">
        <v>1375</v>
      </c>
      <c r="AB18" s="4">
        <v>1360.99</v>
      </c>
      <c r="AC18" s="4">
        <v>1346.4520000000002</v>
      </c>
      <c r="AD18" s="4">
        <v>1375.0120000000002</v>
      </c>
      <c r="AE18" s="4">
        <v>1372.62</v>
      </c>
      <c r="AF18" s="4">
        <v>1363.875</v>
      </c>
      <c r="AH18" s="4">
        <v>1375</v>
      </c>
      <c r="AI18" s="4">
        <v>1361.067</v>
      </c>
      <c r="AJ18" s="4">
        <v>1361.067</v>
      </c>
      <c r="AK18" s="4">
        <v>1375</v>
      </c>
      <c r="AL18" s="4">
        <v>1375</v>
      </c>
      <c r="AM18" s="4">
        <v>1375</v>
      </c>
      <c r="AN18" s="4">
        <v>1294.57</v>
      </c>
      <c r="AO18" s="4">
        <v>1375</v>
      </c>
      <c r="AP18" s="4">
        <v>1361.067</v>
      </c>
      <c r="AQ18" s="4">
        <v>1324.9040000000002</v>
      </c>
      <c r="AR18" s="4">
        <v>1347.76</v>
      </c>
      <c r="AS18" s="4">
        <v>1347.76</v>
      </c>
      <c r="AT18" s="4">
        <v>1361.067</v>
      </c>
      <c r="AU18" s="4">
        <v>1324.9040000000002</v>
      </c>
      <c r="AV18" s="4">
        <v>1375</v>
      </c>
      <c r="AW18" s="4">
        <v>1366.78</v>
      </c>
      <c r="AX18" s="4">
        <v>1324.9180000000001</v>
      </c>
      <c r="AY18" s="4">
        <v>1347.76</v>
      </c>
      <c r="AZ18" s="4">
        <v>1375</v>
      </c>
      <c r="BA18" s="4">
        <v>1324.9180000000001</v>
      </c>
      <c r="BB18" s="4">
        <v>1294.57</v>
      </c>
      <c r="BC18" s="4">
        <v>1324.9040000000002</v>
      </c>
      <c r="BD18" s="4">
        <v>1362.3400000000001</v>
      </c>
      <c r="BE18" s="4">
        <v>1290.356</v>
      </c>
      <c r="BF18" s="4">
        <v>1375</v>
      </c>
      <c r="BG18" s="4">
        <v>1311.94</v>
      </c>
      <c r="BH18" s="4">
        <v>1370.758</v>
      </c>
      <c r="BI18" s="4">
        <v>1372.3600000000001</v>
      </c>
      <c r="BJ18" s="4">
        <v>1368.82</v>
      </c>
      <c r="BK18" s="4">
        <v>1340.1399999999999</v>
      </c>
      <c r="BL18" s="4">
        <v>1356.01</v>
      </c>
      <c r="BM18" s="4">
        <v>1077.3219999999999</v>
      </c>
      <c r="BN18" s="4">
        <v>1306.8499999999999</v>
      </c>
      <c r="BO18" s="4">
        <v>1375</v>
      </c>
      <c r="BP18" s="4">
        <v>1375.0309999999999</v>
      </c>
      <c r="BQ18" s="4">
        <v>1365.1860000000001</v>
      </c>
    </row>
    <row r="19" spans="2:69" x14ac:dyDescent="0.25">
      <c r="B19" s="1">
        <f t="shared" si="0"/>
        <v>2035</v>
      </c>
      <c r="C19" s="4">
        <v>1102.53</v>
      </c>
      <c r="D19" s="4">
        <v>1243.0889999999999</v>
      </c>
      <c r="E19" s="4">
        <v>1344.0630000000001</v>
      </c>
      <c r="F19" s="4">
        <v>1252.8249999999998</v>
      </c>
      <c r="G19" s="4">
        <v>1375</v>
      </c>
      <c r="H19" s="4">
        <v>1348.788</v>
      </c>
      <c r="I19" s="4">
        <v>1374.5050000000001</v>
      </c>
      <c r="J19" s="4">
        <v>1303.5250000000001</v>
      </c>
      <c r="K19" s="4">
        <v>1345.5709999999999</v>
      </c>
      <c r="L19" s="4">
        <v>1374.625</v>
      </c>
      <c r="M19" s="4">
        <v>1355.3779999999999</v>
      </c>
      <c r="N19" s="4">
        <v>1374.4749999999999</v>
      </c>
      <c r="O19" s="4">
        <v>1295.511</v>
      </c>
      <c r="P19" s="4">
        <v>1361.95</v>
      </c>
      <c r="Q19" s="4">
        <v>1373.645</v>
      </c>
      <c r="R19" s="4">
        <v>1375</v>
      </c>
      <c r="S19" s="4">
        <v>1140.097</v>
      </c>
      <c r="T19" s="4">
        <v>1289.058</v>
      </c>
      <c r="U19" s="4">
        <v>1375</v>
      </c>
      <c r="V19" s="4">
        <v>1365.8879999999999</v>
      </c>
      <c r="X19" s="4">
        <v>1375</v>
      </c>
      <c r="Y19" s="4">
        <v>1374.4749999999999</v>
      </c>
      <c r="Z19" s="4">
        <v>1374.4749999999999</v>
      </c>
      <c r="AA19" s="4">
        <v>1374.4749999999999</v>
      </c>
      <c r="AB19" s="4">
        <v>1360.4880000000001</v>
      </c>
      <c r="AC19" s="4">
        <v>1345.9380000000001</v>
      </c>
      <c r="AD19" s="4">
        <v>1374.4870000000001</v>
      </c>
      <c r="AE19" s="4">
        <v>1372.001</v>
      </c>
      <c r="AF19" s="4">
        <v>1364.577</v>
      </c>
      <c r="AH19" s="4">
        <v>1374.4749999999999</v>
      </c>
      <c r="AI19" s="4">
        <v>1360.575</v>
      </c>
      <c r="AJ19" s="4">
        <v>1360.575</v>
      </c>
      <c r="AK19" s="4">
        <v>1374.4750000000001</v>
      </c>
      <c r="AL19" s="4">
        <v>1374.4750000000001</v>
      </c>
      <c r="AM19" s="4">
        <v>1374.4749999999999</v>
      </c>
      <c r="AN19" s="4">
        <v>1299.6399999999999</v>
      </c>
      <c r="AO19" s="4">
        <v>1374.4749999999999</v>
      </c>
      <c r="AP19" s="4">
        <v>1360.575</v>
      </c>
      <c r="AQ19" s="4">
        <v>1330.0930000000001</v>
      </c>
      <c r="AR19" s="4">
        <v>1347.25</v>
      </c>
      <c r="AS19" s="4">
        <v>1347.25</v>
      </c>
      <c r="AT19" s="4">
        <v>1360.575</v>
      </c>
      <c r="AU19" s="4">
        <v>1330.0930000000001</v>
      </c>
      <c r="AV19" s="4">
        <v>1374.4750000000001</v>
      </c>
      <c r="AW19" s="4">
        <v>1366.2630000000001</v>
      </c>
      <c r="AX19" s="4">
        <v>1330.1020000000001</v>
      </c>
      <c r="AY19" s="4">
        <v>1347.25</v>
      </c>
      <c r="AZ19" s="4">
        <v>1374.4749999999999</v>
      </c>
      <c r="BA19" s="4">
        <v>1330.09</v>
      </c>
      <c r="BB19" s="4">
        <v>1299.6399999999999</v>
      </c>
      <c r="BC19" s="4">
        <v>1330.0930000000001</v>
      </c>
      <c r="BD19" s="4">
        <v>1361.837</v>
      </c>
      <c r="BE19" s="4">
        <v>1295.4240000000002</v>
      </c>
      <c r="BF19" s="4">
        <v>1374.49</v>
      </c>
      <c r="BG19" s="4">
        <v>1317.05</v>
      </c>
      <c r="BH19" s="4">
        <v>1365.8510000000001</v>
      </c>
      <c r="BI19" s="4">
        <v>1355.29</v>
      </c>
      <c r="BJ19" s="4">
        <v>1371.97</v>
      </c>
      <c r="BK19" s="4">
        <v>1375</v>
      </c>
      <c r="BL19" s="4">
        <v>1351.4880000000001</v>
      </c>
      <c r="BM19" s="4">
        <v>1076.854</v>
      </c>
      <c r="BN19" s="4">
        <v>1306.377</v>
      </c>
      <c r="BO19" s="4">
        <v>1375</v>
      </c>
      <c r="BP19" s="4">
        <v>1373.623</v>
      </c>
      <c r="BQ19" s="4">
        <v>1369.3789999999999</v>
      </c>
    </row>
    <row r="20" spans="2:69" x14ac:dyDescent="0.25">
      <c r="B20" s="1">
        <f t="shared" si="0"/>
        <v>2036</v>
      </c>
      <c r="C20" s="4">
        <v>1337.854</v>
      </c>
      <c r="D20" s="4">
        <v>1178.21</v>
      </c>
      <c r="E20" s="4">
        <v>1279.4880000000001</v>
      </c>
      <c r="F20" s="4">
        <v>1189.1120000000001</v>
      </c>
      <c r="G20" s="4">
        <v>1311.325</v>
      </c>
      <c r="H20" s="4">
        <v>1284.1750000000002</v>
      </c>
      <c r="I20" s="4">
        <v>1309.905</v>
      </c>
      <c r="J20" s="4">
        <v>1238.9499999999998</v>
      </c>
      <c r="K20" s="4">
        <v>1169.9229999999998</v>
      </c>
      <c r="L20" s="4">
        <v>1304.538</v>
      </c>
      <c r="M20" s="4">
        <v>1196.364</v>
      </c>
      <c r="N20" s="4">
        <v>1309.8820000000001</v>
      </c>
      <c r="O20" s="4">
        <v>1230.6379999999999</v>
      </c>
      <c r="P20" s="4">
        <v>1297.3869999999999</v>
      </c>
      <c r="Q20" s="4">
        <v>1305.202</v>
      </c>
      <c r="R20" s="4">
        <v>1312.9380000000001</v>
      </c>
      <c r="S20" s="4">
        <v>1279.165</v>
      </c>
      <c r="T20" s="4">
        <v>1217.6130000000001</v>
      </c>
      <c r="U20" s="4">
        <v>1314.3630000000001</v>
      </c>
      <c r="V20" s="4">
        <v>1299.8130000000001</v>
      </c>
      <c r="X20" s="4">
        <v>1314.4859999999999</v>
      </c>
      <c r="Y20" s="4">
        <v>1309.9000000000001</v>
      </c>
      <c r="Z20" s="4">
        <v>1309.9000000000001</v>
      </c>
      <c r="AA20" s="4">
        <v>1309.8999999999999</v>
      </c>
      <c r="AB20" s="4">
        <v>1295.875</v>
      </c>
      <c r="AC20" s="4">
        <v>1281.338</v>
      </c>
      <c r="AD20" s="4">
        <v>1309.905</v>
      </c>
      <c r="AE20" s="4">
        <v>1303.5349999999999</v>
      </c>
      <c r="AF20" s="4">
        <v>1301.328</v>
      </c>
      <c r="AH20" s="4">
        <v>1309.9000000000001</v>
      </c>
      <c r="AI20" s="4">
        <v>1292.0839999999998</v>
      </c>
      <c r="AJ20" s="4">
        <v>1292.0839999999998</v>
      </c>
      <c r="AK20" s="4">
        <v>1309.375</v>
      </c>
      <c r="AL20" s="4">
        <v>1309.375</v>
      </c>
      <c r="AM20" s="4">
        <v>1309.8999999999999</v>
      </c>
      <c r="AN20" s="4">
        <v>1311.902</v>
      </c>
      <c r="AO20" s="4">
        <v>1309.9000000000001</v>
      </c>
      <c r="AP20" s="4">
        <v>1292.0839999999998</v>
      </c>
      <c r="AQ20" s="4">
        <v>1342.3720000000001</v>
      </c>
      <c r="AR20" s="4">
        <v>1375</v>
      </c>
      <c r="AS20" s="4">
        <v>1375</v>
      </c>
      <c r="AT20" s="4">
        <v>1292.0839999999998</v>
      </c>
      <c r="AU20" s="4">
        <v>1342.3720000000001</v>
      </c>
      <c r="AV20" s="4">
        <v>1309.375</v>
      </c>
      <c r="AW20" s="4">
        <v>1267.4880000000001</v>
      </c>
      <c r="AX20" s="4">
        <v>1342.375</v>
      </c>
      <c r="AY20" s="4">
        <v>1375</v>
      </c>
      <c r="AZ20" s="4">
        <v>1269.4380000000001</v>
      </c>
      <c r="BA20" s="4">
        <v>1342.375</v>
      </c>
      <c r="BB20" s="4">
        <v>1311.902</v>
      </c>
      <c r="BC20" s="4">
        <v>1342.3720000000001</v>
      </c>
      <c r="BD20" s="4">
        <v>1375</v>
      </c>
      <c r="BE20" s="4">
        <v>1308.6400000000001</v>
      </c>
      <c r="BF20" s="4">
        <v>1084.8999999999999</v>
      </c>
      <c r="BG20" s="4">
        <v>1321.9</v>
      </c>
      <c r="BH20" s="4">
        <v>1375.0070000000001</v>
      </c>
      <c r="BI20" s="4">
        <v>1373.7249999999999</v>
      </c>
      <c r="BJ20" s="4">
        <v>1270.0369999999998</v>
      </c>
      <c r="BK20" s="4">
        <v>1319.087</v>
      </c>
      <c r="BL20" s="4">
        <v>1363.037</v>
      </c>
      <c r="BM20" s="4">
        <v>1086.068</v>
      </c>
      <c r="BN20" s="4">
        <v>1315.5630000000001</v>
      </c>
      <c r="BO20" s="4">
        <v>1375</v>
      </c>
      <c r="BP20" s="4">
        <v>1371.6379999999999</v>
      </c>
      <c r="BQ20" s="4">
        <v>1371.8969999999999</v>
      </c>
    </row>
    <row r="21" spans="2:69" x14ac:dyDescent="0.25">
      <c r="B21" s="1">
        <f t="shared" si="0"/>
        <v>2037</v>
      </c>
      <c r="C21" s="4">
        <v>1348.1320000000001</v>
      </c>
      <c r="D21" s="4">
        <v>1351.797</v>
      </c>
      <c r="E21" s="4">
        <v>1375</v>
      </c>
      <c r="F21" s="4">
        <v>1375</v>
      </c>
      <c r="G21" s="4">
        <v>1375</v>
      </c>
      <c r="H21" s="4">
        <v>1375</v>
      </c>
      <c r="I21" s="4">
        <v>1375.0130000000001</v>
      </c>
      <c r="J21" s="4">
        <v>1375</v>
      </c>
      <c r="K21" s="4">
        <v>1375.0139999999999</v>
      </c>
      <c r="L21" s="4">
        <v>1375</v>
      </c>
      <c r="M21" s="4">
        <v>1375.0139999999999</v>
      </c>
      <c r="N21" s="4">
        <v>1375</v>
      </c>
      <c r="O21" s="4">
        <v>1351.789</v>
      </c>
      <c r="P21" s="4">
        <v>1375.0140000000001</v>
      </c>
      <c r="Q21" s="4">
        <v>1375.009</v>
      </c>
      <c r="R21" s="4">
        <v>1375</v>
      </c>
      <c r="S21" s="4">
        <v>1130.318</v>
      </c>
      <c r="T21" s="4">
        <v>1375.0140000000001</v>
      </c>
      <c r="U21" s="4">
        <v>1375</v>
      </c>
      <c r="V21" s="4">
        <v>1375</v>
      </c>
      <c r="X21" s="4">
        <v>1372.8380000000002</v>
      </c>
      <c r="Y21" s="4">
        <v>1375</v>
      </c>
      <c r="Z21" s="4">
        <v>1375</v>
      </c>
      <c r="AA21" s="4">
        <v>1375</v>
      </c>
      <c r="AB21" s="4">
        <v>1375</v>
      </c>
      <c r="AC21" s="4">
        <v>1375.0050000000001</v>
      </c>
      <c r="AD21" s="4">
        <v>1375.0119999999999</v>
      </c>
      <c r="AE21" s="4">
        <v>1375.01</v>
      </c>
      <c r="AF21" s="4">
        <v>1375</v>
      </c>
      <c r="AH21" s="4">
        <v>1375</v>
      </c>
      <c r="AI21" s="4">
        <v>1375.0160000000001</v>
      </c>
      <c r="AJ21" s="4">
        <v>1375.0160000000001</v>
      </c>
      <c r="AK21" s="4">
        <v>1375</v>
      </c>
      <c r="AL21" s="4">
        <v>1375</v>
      </c>
      <c r="AM21" s="4">
        <v>1375</v>
      </c>
      <c r="AN21" s="4">
        <v>1375</v>
      </c>
      <c r="AO21" s="4">
        <v>1375</v>
      </c>
      <c r="AP21" s="4">
        <v>1375.0160000000001</v>
      </c>
      <c r="AQ21" s="4">
        <v>1375.009</v>
      </c>
      <c r="AR21" s="4">
        <v>1345.2629999999999</v>
      </c>
      <c r="AS21" s="4">
        <v>1345.2629999999999</v>
      </c>
      <c r="AT21" s="4">
        <v>1375.0160000000001</v>
      </c>
      <c r="AU21" s="4">
        <v>1375.009</v>
      </c>
      <c r="AV21" s="4">
        <v>1375</v>
      </c>
      <c r="AW21" s="4">
        <v>1374.55</v>
      </c>
      <c r="AX21" s="4">
        <v>1375.018</v>
      </c>
      <c r="AY21" s="4">
        <v>1345.2629999999999</v>
      </c>
      <c r="AZ21" s="4">
        <v>1375</v>
      </c>
      <c r="BA21" s="4">
        <v>1375.018</v>
      </c>
      <c r="BB21" s="4">
        <v>1375</v>
      </c>
      <c r="BC21" s="4">
        <v>1375.009</v>
      </c>
      <c r="BD21" s="4">
        <v>1375</v>
      </c>
      <c r="BE21" s="4">
        <v>1375</v>
      </c>
      <c r="BF21" s="4">
        <v>1254.703</v>
      </c>
      <c r="BG21" s="4">
        <v>1340.95</v>
      </c>
      <c r="BH21" s="4">
        <v>1372.7760000000001</v>
      </c>
      <c r="BI21" s="4">
        <v>1373.6880000000001</v>
      </c>
      <c r="BJ21" s="4">
        <v>1375</v>
      </c>
      <c r="BK21" s="4">
        <v>1368.6619999999998</v>
      </c>
      <c r="BL21" s="4">
        <v>1375</v>
      </c>
      <c r="BM21" s="4">
        <v>1375.0169999999998</v>
      </c>
      <c r="BN21" s="4">
        <v>1365.25</v>
      </c>
      <c r="BO21" s="4">
        <v>1375</v>
      </c>
      <c r="BP21" s="4">
        <v>1375</v>
      </c>
      <c r="BQ21" s="4">
        <v>1375</v>
      </c>
    </row>
    <row r="22" spans="2:69" x14ac:dyDescent="0.25">
      <c r="B22" s="1">
        <f t="shared" si="0"/>
        <v>2038</v>
      </c>
      <c r="C22" s="4">
        <v>1375.0170000000001</v>
      </c>
      <c r="D22" s="4">
        <v>1375.0149999999999</v>
      </c>
      <c r="E22" s="4">
        <v>1375</v>
      </c>
      <c r="F22" s="4">
        <v>1375</v>
      </c>
      <c r="G22" s="4">
        <v>1375</v>
      </c>
      <c r="H22" s="4">
        <v>1375</v>
      </c>
      <c r="I22" s="4">
        <v>1375.018</v>
      </c>
      <c r="J22" s="4">
        <v>1375</v>
      </c>
      <c r="K22" s="4">
        <v>1375.0060000000001</v>
      </c>
      <c r="L22" s="4">
        <v>1375</v>
      </c>
      <c r="M22" s="4">
        <v>1374.9849999999999</v>
      </c>
      <c r="N22" s="4">
        <v>1375</v>
      </c>
      <c r="O22" s="4">
        <v>1375.001</v>
      </c>
      <c r="P22" s="4">
        <v>1375.009</v>
      </c>
      <c r="Q22" s="4">
        <v>1372.2380000000001</v>
      </c>
      <c r="R22" s="4">
        <v>1353.663</v>
      </c>
      <c r="S22" s="4">
        <v>1373.1590000000001</v>
      </c>
      <c r="T22" s="4">
        <v>1328.4370000000001</v>
      </c>
      <c r="U22" s="4">
        <v>1361.2380000000001</v>
      </c>
      <c r="V22" s="4">
        <v>1375</v>
      </c>
      <c r="X22" s="4">
        <v>1375</v>
      </c>
      <c r="Y22" s="4">
        <v>1375</v>
      </c>
      <c r="Z22" s="4">
        <v>1375</v>
      </c>
      <c r="AA22" s="4">
        <v>1375</v>
      </c>
      <c r="AB22" s="4">
        <v>1360.712</v>
      </c>
      <c r="AC22" s="4">
        <v>1375.0119999999999</v>
      </c>
      <c r="AD22" s="4">
        <v>1375.0160000000001</v>
      </c>
      <c r="AE22" s="4">
        <v>1371.787</v>
      </c>
      <c r="AF22" s="4">
        <v>1375</v>
      </c>
      <c r="AH22" s="4">
        <v>1375</v>
      </c>
      <c r="AI22" s="4">
        <v>1375.0050000000001</v>
      </c>
      <c r="AJ22" s="4">
        <v>1375.0050000000001</v>
      </c>
      <c r="AK22" s="4">
        <v>1374.8879999999999</v>
      </c>
      <c r="AL22" s="4">
        <v>1374.8879999999999</v>
      </c>
      <c r="AM22" s="4">
        <v>1375</v>
      </c>
      <c r="AN22" s="4">
        <v>1374.625</v>
      </c>
      <c r="AO22" s="4">
        <v>1375</v>
      </c>
      <c r="AP22" s="4">
        <v>1375.0050000000001</v>
      </c>
      <c r="AQ22" s="4">
        <v>1373.4409999999998</v>
      </c>
      <c r="AR22" s="4">
        <v>1346.088</v>
      </c>
      <c r="AS22" s="4">
        <v>1346.088</v>
      </c>
      <c r="AT22" s="4">
        <v>1375.0050000000001</v>
      </c>
      <c r="AU22" s="4">
        <v>1373.4409999999998</v>
      </c>
      <c r="AV22" s="4">
        <v>1374.8879999999999</v>
      </c>
      <c r="AW22" s="4">
        <v>1375</v>
      </c>
      <c r="AX22" s="4">
        <v>1374.55</v>
      </c>
      <c r="AY22" s="4">
        <v>1346.088</v>
      </c>
      <c r="AZ22" s="4">
        <v>1373.425</v>
      </c>
      <c r="BA22" s="4">
        <v>1374.55</v>
      </c>
      <c r="BB22" s="4">
        <v>1374.625</v>
      </c>
      <c r="BC22" s="4">
        <v>1373.4409999999998</v>
      </c>
      <c r="BD22" s="4">
        <v>1373.8</v>
      </c>
      <c r="BE22" s="4">
        <v>1375</v>
      </c>
      <c r="BF22" s="4">
        <v>1267.75</v>
      </c>
      <c r="BG22" s="4">
        <v>1375</v>
      </c>
      <c r="BH22" s="4">
        <v>1267.4669999999999</v>
      </c>
      <c r="BI22" s="4">
        <v>1375</v>
      </c>
      <c r="BJ22" s="4">
        <v>1375</v>
      </c>
      <c r="BK22" s="4">
        <v>1375</v>
      </c>
      <c r="BL22" s="4">
        <v>1362.3630000000001</v>
      </c>
      <c r="BM22" s="4">
        <v>1370.2860000000001</v>
      </c>
      <c r="BN22" s="4">
        <v>1359.4380000000001</v>
      </c>
      <c r="BO22" s="4">
        <v>1325.2619999999999</v>
      </c>
      <c r="BP22" s="4">
        <v>1374.325</v>
      </c>
      <c r="BQ22" s="4">
        <v>1374.288</v>
      </c>
    </row>
    <row r="24" spans="2:69" x14ac:dyDescent="0.25">
      <c r="C24" s="8" t="s">
        <v>8</v>
      </c>
      <c r="D24" s="8" t="s">
        <v>0</v>
      </c>
      <c r="E24" s="8" t="s">
        <v>1</v>
      </c>
      <c r="F24" s="8" t="s">
        <v>2</v>
      </c>
      <c r="G24" s="8" t="s">
        <v>3</v>
      </c>
      <c r="H24" s="8" t="s">
        <v>4</v>
      </c>
      <c r="I24" s="8" t="s">
        <v>5</v>
      </c>
      <c r="J24" s="8" t="s">
        <v>6</v>
      </c>
      <c r="K24" s="8" t="s">
        <v>7</v>
      </c>
      <c r="L24" s="8" t="s">
        <v>15</v>
      </c>
      <c r="M24" s="8" t="s">
        <v>10</v>
      </c>
      <c r="N24" s="8" t="s">
        <v>16</v>
      </c>
      <c r="O24" s="8" t="s">
        <v>17</v>
      </c>
      <c r="P24" s="8" t="s">
        <v>18</v>
      </c>
      <c r="Q24" s="8" t="s">
        <v>19</v>
      </c>
      <c r="R24" s="8" t="s">
        <v>20</v>
      </c>
      <c r="S24" s="8" t="s">
        <v>21</v>
      </c>
      <c r="T24" s="8" t="s">
        <v>22</v>
      </c>
      <c r="U24" s="8" t="s">
        <v>23</v>
      </c>
      <c r="V24" s="8" t="s">
        <v>24</v>
      </c>
      <c r="W24" s="8" t="s">
        <v>25</v>
      </c>
      <c r="X24" s="8" t="s">
        <v>26</v>
      </c>
      <c r="Y24" s="8" t="s">
        <v>27</v>
      </c>
      <c r="Z24" s="8" t="s">
        <v>29</v>
      </c>
      <c r="AA24" s="8" t="s">
        <v>30</v>
      </c>
      <c r="AB24" s="8" t="s">
        <v>31</v>
      </c>
      <c r="AC24" s="8" t="s">
        <v>32</v>
      </c>
      <c r="AD24" s="8" t="s">
        <v>33</v>
      </c>
      <c r="AE24" s="8" t="s">
        <v>34</v>
      </c>
      <c r="AF24" s="8" t="s">
        <v>35</v>
      </c>
      <c r="AG24" s="8" t="s">
        <v>36</v>
      </c>
      <c r="AH24" s="8" t="s">
        <v>38</v>
      </c>
      <c r="AI24" s="8" t="s">
        <v>39</v>
      </c>
      <c r="AJ24" s="8" t="s">
        <v>40</v>
      </c>
      <c r="AK24" s="8" t="s">
        <v>41</v>
      </c>
      <c r="AL24" s="8" t="s">
        <v>43</v>
      </c>
      <c r="AM24" s="8" t="s">
        <v>44</v>
      </c>
      <c r="AN24" s="8" t="s">
        <v>49</v>
      </c>
      <c r="AO24" s="8" t="s">
        <v>45</v>
      </c>
      <c r="AP24" s="8" t="s">
        <v>46</v>
      </c>
      <c r="AQ24" s="8" t="s">
        <v>50</v>
      </c>
      <c r="AR24" s="8" t="s">
        <v>51</v>
      </c>
      <c r="AS24" s="8" t="s">
        <v>52</v>
      </c>
      <c r="AT24" s="8" t="s">
        <v>47</v>
      </c>
      <c r="AU24" s="8" t="s">
        <v>53</v>
      </c>
      <c r="AV24" s="8" t="s">
        <v>48</v>
      </c>
      <c r="AW24" s="8" t="s">
        <v>54</v>
      </c>
      <c r="AX24" s="8" t="s">
        <v>55</v>
      </c>
      <c r="AY24" s="8" t="s">
        <v>56</v>
      </c>
      <c r="AZ24" s="8" t="s">
        <v>81</v>
      </c>
      <c r="BA24" s="8" t="s">
        <v>82</v>
      </c>
      <c r="BB24" s="8" t="s">
        <v>83</v>
      </c>
      <c r="BC24" s="8" t="s">
        <v>84</v>
      </c>
      <c r="BD24" s="8" t="s">
        <v>57</v>
      </c>
      <c r="BE24" s="8" t="s">
        <v>58</v>
      </c>
      <c r="BF24" s="8" t="s">
        <v>59</v>
      </c>
      <c r="BG24" s="8" t="s">
        <v>60</v>
      </c>
      <c r="BH24" s="8" t="s">
        <v>61</v>
      </c>
      <c r="BI24" s="8" t="s">
        <v>62</v>
      </c>
      <c r="BJ24" s="8" t="s">
        <v>63</v>
      </c>
      <c r="BK24" s="8" t="s">
        <v>64</v>
      </c>
      <c r="BL24" s="8" t="s">
        <v>65</v>
      </c>
      <c r="BM24" s="8" t="s">
        <v>66</v>
      </c>
      <c r="BN24" s="8" t="s">
        <v>67</v>
      </c>
      <c r="BO24" s="8" t="s">
        <v>68</v>
      </c>
      <c r="BP24" s="8" t="s">
        <v>28</v>
      </c>
      <c r="BQ24" s="8" t="s">
        <v>69</v>
      </c>
    </row>
    <row r="25" spans="2:69" x14ac:dyDescent="0.25">
      <c r="B25" s="1" t="s">
        <v>77</v>
      </c>
      <c r="C25" s="4">
        <f>IFERROR(AVERAGE(C3:C8),0)</f>
        <v>699.33433333333323</v>
      </c>
      <c r="D25" s="4">
        <f t="shared" ref="D25:BQ25" si="1">IFERROR(AVERAGE(D3:D8),0)</f>
        <v>682.46516666666673</v>
      </c>
      <c r="E25" s="4">
        <f t="shared" si="1"/>
        <v>671.71733333333327</v>
      </c>
      <c r="F25" s="4">
        <f t="shared" si="1"/>
        <v>896.18483333333336</v>
      </c>
      <c r="G25" s="4">
        <f t="shared" si="1"/>
        <v>952.23783333333324</v>
      </c>
      <c r="H25" s="4">
        <f t="shared" si="1"/>
        <v>749.4325</v>
      </c>
      <c r="I25" s="4">
        <f t="shared" si="1"/>
        <v>738.97383333333346</v>
      </c>
      <c r="J25" s="4">
        <f t="shared" si="1"/>
        <v>657.03916666666657</v>
      </c>
      <c r="K25" s="4">
        <f t="shared" si="1"/>
        <v>566.74466666666672</v>
      </c>
      <c r="L25" s="4">
        <f t="shared" si="1"/>
        <v>782.60866666666664</v>
      </c>
      <c r="M25" s="4">
        <f t="shared" si="1"/>
        <v>561.31016666666665</v>
      </c>
      <c r="N25" s="4">
        <f t="shared" si="1"/>
        <v>704.09333333333325</v>
      </c>
      <c r="O25" s="4">
        <f t="shared" si="1"/>
        <v>565.45983333333334</v>
      </c>
      <c r="P25" s="4">
        <f t="shared" si="1"/>
        <v>735.81433333333337</v>
      </c>
      <c r="Q25" s="4">
        <f t="shared" si="1"/>
        <v>562.3848333333334</v>
      </c>
      <c r="R25" s="4">
        <f t="shared" si="1"/>
        <v>969.46333333333314</v>
      </c>
      <c r="S25" s="4">
        <f t="shared" si="1"/>
        <v>553.97300000000007</v>
      </c>
      <c r="T25" s="4">
        <f t="shared" si="1"/>
        <v>719.51400000000001</v>
      </c>
      <c r="U25" s="4">
        <f t="shared" si="1"/>
        <v>1030.6791666666666</v>
      </c>
      <c r="V25" s="4">
        <f t="shared" si="1"/>
        <v>724.43449999999996</v>
      </c>
      <c r="W25" s="4"/>
      <c r="X25" s="4">
        <f t="shared" si="1"/>
        <v>570.38933333333341</v>
      </c>
      <c r="Y25" s="4">
        <f t="shared" si="1"/>
        <v>557.10949999999991</v>
      </c>
      <c r="Z25" s="4">
        <f t="shared" si="1"/>
        <v>627.07033333333322</v>
      </c>
      <c r="AA25" s="4">
        <f t="shared" si="1"/>
        <v>560.05783333333329</v>
      </c>
      <c r="AB25" s="4">
        <f t="shared" si="1"/>
        <v>602.9081666666666</v>
      </c>
      <c r="AC25" s="4">
        <f t="shared" si="1"/>
        <v>657.29233333333343</v>
      </c>
      <c r="AD25" s="4">
        <f t="shared" si="1"/>
        <v>792.13350000000003</v>
      </c>
      <c r="AE25" s="4">
        <f t="shared" si="1"/>
        <v>645.93700000000001</v>
      </c>
      <c r="AF25" s="4">
        <f t="shared" si="1"/>
        <v>544.92366666666669</v>
      </c>
      <c r="AG25" s="4"/>
      <c r="AH25" s="4">
        <f t="shared" si="1"/>
        <v>550.26366666666661</v>
      </c>
      <c r="AI25" s="4">
        <f t="shared" si="1"/>
        <v>543.245</v>
      </c>
      <c r="AJ25" s="4">
        <f t="shared" si="1"/>
        <v>543.245</v>
      </c>
      <c r="AK25" s="4">
        <f t="shared" si="1"/>
        <v>564.39116666666666</v>
      </c>
      <c r="AL25" s="4">
        <f t="shared" si="1"/>
        <v>564.39116666666666</v>
      </c>
      <c r="AM25" s="4">
        <f t="shared" si="1"/>
        <v>560.05783333333329</v>
      </c>
      <c r="AN25" s="4">
        <f t="shared" si="1"/>
        <v>551.69033333333334</v>
      </c>
      <c r="AO25" s="4">
        <f t="shared" si="1"/>
        <v>550.26366666666661</v>
      </c>
      <c r="AP25" s="4">
        <f t="shared" si="1"/>
        <v>543.245</v>
      </c>
      <c r="AQ25" s="4">
        <f t="shared" si="1"/>
        <v>577.56399999999996</v>
      </c>
      <c r="AR25" s="4">
        <f t="shared" si="1"/>
        <v>563.55366666666669</v>
      </c>
      <c r="AS25" s="4">
        <f t="shared" si="1"/>
        <v>563.55366666666669</v>
      </c>
      <c r="AT25" s="4">
        <f t="shared" si="1"/>
        <v>543.245</v>
      </c>
      <c r="AU25" s="4">
        <f t="shared" si="1"/>
        <v>577.56399999999996</v>
      </c>
      <c r="AV25" s="4">
        <f t="shared" si="1"/>
        <v>564.39116666666666</v>
      </c>
      <c r="AW25" s="4">
        <f t="shared" si="1"/>
        <v>561.45783333333338</v>
      </c>
      <c r="AX25" s="4">
        <f t="shared" si="1"/>
        <v>549.73549999999989</v>
      </c>
      <c r="AY25" s="4">
        <f t="shared" si="1"/>
        <v>563.55366666666669</v>
      </c>
      <c r="AZ25" s="4">
        <f t="shared" si="1"/>
        <v>563.49116666666669</v>
      </c>
      <c r="BA25" s="4">
        <f t="shared" si="1"/>
        <v>549.73449999999991</v>
      </c>
      <c r="BB25" s="4">
        <f t="shared" ref="BB25:BC25" si="2">IFERROR(AVERAGE(BB3:BB8),0)</f>
        <v>551.69033333333334</v>
      </c>
      <c r="BC25" s="4">
        <f t="shared" si="2"/>
        <v>577.56399999999996</v>
      </c>
      <c r="BD25" s="4">
        <f t="shared" si="1"/>
        <v>562.92033333333336</v>
      </c>
      <c r="BE25" s="4">
        <f t="shared" si="1"/>
        <v>461.65600000000001</v>
      </c>
      <c r="BF25" s="4">
        <f t="shared" si="1"/>
        <v>457.83699999999999</v>
      </c>
      <c r="BG25" s="4">
        <f t="shared" si="1"/>
        <v>554.93283333333341</v>
      </c>
      <c r="BH25" s="4">
        <f t="shared" si="1"/>
        <v>282.12799999999999</v>
      </c>
      <c r="BI25" s="4">
        <f t="shared" si="1"/>
        <v>1029.2156666666667</v>
      </c>
      <c r="BJ25" s="4">
        <f t="shared" si="1"/>
        <v>714.79483333333326</v>
      </c>
      <c r="BK25" s="4">
        <f t="shared" si="1"/>
        <v>562.64566666666667</v>
      </c>
      <c r="BL25" s="4">
        <f t="shared" si="1"/>
        <v>564.89</v>
      </c>
      <c r="BM25" s="4">
        <f t="shared" si="1"/>
        <v>633.6491666666667</v>
      </c>
      <c r="BN25" s="4">
        <f t="shared" si="1"/>
        <v>544.11366666666663</v>
      </c>
      <c r="BO25" s="4">
        <f t="shared" si="1"/>
        <v>540.61183333333327</v>
      </c>
      <c r="BP25" s="4">
        <f t="shared" si="1"/>
        <v>564.97866666666664</v>
      </c>
      <c r="BQ25" s="4">
        <f t="shared" si="1"/>
        <v>566.64733333333334</v>
      </c>
    </row>
    <row r="26" spans="2:69" x14ac:dyDescent="0.25">
      <c r="B26" s="1" t="s">
        <v>78</v>
      </c>
      <c r="C26" s="4">
        <f>IFERROR(AVERAGE(C9:C11),0)</f>
        <v>282.20566666666667</v>
      </c>
      <c r="D26" s="4">
        <f t="shared" ref="D26:BQ26" si="3">IFERROR(AVERAGE(D9:D11),0)</f>
        <v>234.779</v>
      </c>
      <c r="E26" s="4">
        <f t="shared" si="3"/>
        <v>203.33500000000001</v>
      </c>
      <c r="F26" s="4">
        <f t="shared" si="3"/>
        <v>997.10033333333331</v>
      </c>
      <c r="G26" s="4">
        <f t="shared" si="3"/>
        <v>900.6876666666667</v>
      </c>
      <c r="H26" s="4">
        <f t="shared" si="3"/>
        <v>584.70333333333338</v>
      </c>
      <c r="I26" s="4">
        <f t="shared" si="3"/>
        <v>514.47200000000009</v>
      </c>
      <c r="J26" s="4">
        <f t="shared" si="3"/>
        <v>241.35166666666666</v>
      </c>
      <c r="K26" s="4">
        <f t="shared" si="3"/>
        <v>201.42</v>
      </c>
      <c r="L26" s="4">
        <f t="shared" si="3"/>
        <v>711.346</v>
      </c>
      <c r="M26" s="4">
        <f t="shared" si="3"/>
        <v>168.80499999999998</v>
      </c>
      <c r="N26" s="4">
        <f t="shared" si="3"/>
        <v>428.96</v>
      </c>
      <c r="O26" s="4">
        <f t="shared" si="3"/>
        <v>193.88766666666666</v>
      </c>
      <c r="P26" s="4">
        <f t="shared" si="3"/>
        <v>729.69599999999991</v>
      </c>
      <c r="Q26" s="4">
        <f t="shared" si="3"/>
        <v>1083.348</v>
      </c>
      <c r="R26" s="4">
        <f t="shared" si="3"/>
        <v>1290.49</v>
      </c>
      <c r="S26" s="4">
        <f t="shared" si="3"/>
        <v>1056.1099999999999</v>
      </c>
      <c r="T26" s="4">
        <f t="shared" si="3"/>
        <v>670.53800000000001</v>
      </c>
      <c r="U26" s="4">
        <f t="shared" si="3"/>
        <v>1247.6400000000001</v>
      </c>
      <c r="V26" s="4">
        <f t="shared" si="3"/>
        <v>450.03999999999996</v>
      </c>
      <c r="W26" s="4"/>
      <c r="X26" s="4">
        <f t="shared" si="3"/>
        <v>393.92833333333334</v>
      </c>
      <c r="Y26" s="4">
        <f t="shared" si="3"/>
        <v>214.62666666666667</v>
      </c>
      <c r="Z26" s="4">
        <f t="shared" si="3"/>
        <v>348.36666666666662</v>
      </c>
      <c r="AA26" s="4">
        <f t="shared" si="3"/>
        <v>167.81666666666669</v>
      </c>
      <c r="AB26" s="4">
        <f t="shared" si="3"/>
        <v>433.36933333333337</v>
      </c>
      <c r="AC26" s="4">
        <f t="shared" si="3"/>
        <v>470.22899999999998</v>
      </c>
      <c r="AD26" s="4">
        <f t="shared" si="3"/>
        <v>772.78766666666661</v>
      </c>
      <c r="AE26" s="4">
        <f t="shared" si="3"/>
        <v>443.05799999999999</v>
      </c>
      <c r="AF26" s="4">
        <f t="shared" si="3"/>
        <v>361.54433333333327</v>
      </c>
      <c r="AG26" s="4"/>
      <c r="AH26" s="4">
        <f t="shared" si="3"/>
        <v>424.51500000000004</v>
      </c>
      <c r="AI26" s="4">
        <f t="shared" si="3"/>
        <v>398.40699999999998</v>
      </c>
      <c r="AJ26" s="4">
        <f t="shared" si="3"/>
        <v>398.40699999999998</v>
      </c>
      <c r="AK26" s="4">
        <f t="shared" si="3"/>
        <v>405.61500000000001</v>
      </c>
      <c r="AL26" s="4">
        <f t="shared" si="3"/>
        <v>405.61500000000001</v>
      </c>
      <c r="AM26" s="4">
        <f t="shared" si="3"/>
        <v>167.81666666666669</v>
      </c>
      <c r="AN26" s="4">
        <f t="shared" si="3"/>
        <v>813.84333333333325</v>
      </c>
      <c r="AO26" s="4">
        <f t="shared" si="3"/>
        <v>424.51500000000004</v>
      </c>
      <c r="AP26" s="4">
        <f t="shared" si="3"/>
        <v>398.40699999999998</v>
      </c>
      <c r="AQ26" s="4">
        <f t="shared" si="3"/>
        <v>485.88900000000007</v>
      </c>
      <c r="AR26" s="4">
        <f t="shared" si="3"/>
        <v>242.46166666666667</v>
      </c>
      <c r="AS26" s="4">
        <f t="shared" si="3"/>
        <v>242.46166666666667</v>
      </c>
      <c r="AT26" s="4">
        <f t="shared" si="3"/>
        <v>398.40699999999998</v>
      </c>
      <c r="AU26" s="4">
        <f t="shared" si="3"/>
        <v>485.88900000000007</v>
      </c>
      <c r="AV26" s="4">
        <f t="shared" si="3"/>
        <v>405.61500000000001</v>
      </c>
      <c r="AW26" s="4">
        <f t="shared" si="3"/>
        <v>215.16333333333333</v>
      </c>
      <c r="AX26" s="4">
        <f t="shared" si="3"/>
        <v>437.84</v>
      </c>
      <c r="AY26" s="4">
        <f t="shared" si="3"/>
        <v>242.46166666666667</v>
      </c>
      <c r="AZ26" s="4">
        <f t="shared" si="3"/>
        <v>242.71</v>
      </c>
      <c r="BA26" s="4">
        <f t="shared" si="3"/>
        <v>437.839</v>
      </c>
      <c r="BB26" s="4">
        <f t="shared" ref="BB26:BC26" si="4">IFERROR(AVERAGE(BB9:BB11),0)</f>
        <v>813.84333333333325</v>
      </c>
      <c r="BC26" s="4">
        <f t="shared" si="4"/>
        <v>485.88900000000007</v>
      </c>
      <c r="BD26" s="4">
        <f t="shared" si="3"/>
        <v>184.6</v>
      </c>
      <c r="BE26" s="4">
        <f t="shared" si="3"/>
        <v>739.96866666666665</v>
      </c>
      <c r="BF26" s="4">
        <f t="shared" si="3"/>
        <v>141.67499999999998</v>
      </c>
      <c r="BG26" s="4">
        <f t="shared" si="3"/>
        <v>191.9433333333333</v>
      </c>
      <c r="BH26" s="4">
        <f t="shared" si="3"/>
        <v>64.689333333333337</v>
      </c>
      <c r="BI26" s="4">
        <f t="shared" si="3"/>
        <v>749.51600000000008</v>
      </c>
      <c r="BJ26" s="4">
        <f t="shared" si="3"/>
        <v>413.85999999999996</v>
      </c>
      <c r="BK26" s="4">
        <f t="shared" si="3"/>
        <v>291.85999999999996</v>
      </c>
      <c r="BL26" s="4">
        <f t="shared" si="3"/>
        <v>203.29499999999999</v>
      </c>
      <c r="BM26" s="4">
        <f t="shared" si="3"/>
        <v>401.2793333333334</v>
      </c>
      <c r="BN26" s="4">
        <f t="shared" si="3"/>
        <v>139.38</v>
      </c>
      <c r="BO26" s="4">
        <f t="shared" si="3"/>
        <v>1.1456666666666666</v>
      </c>
      <c r="BP26" s="4">
        <f t="shared" si="3"/>
        <v>224.92</v>
      </c>
      <c r="BQ26" s="4">
        <f t="shared" si="3"/>
        <v>237.38633333333334</v>
      </c>
    </row>
    <row r="27" spans="2:69" x14ac:dyDescent="0.25">
      <c r="B27" s="1" t="s">
        <v>11</v>
      </c>
      <c r="C27" s="4">
        <f t="shared" ref="C27:P27" si="5">IFERROR(AVERAGE(C12:C22),0)</f>
        <v>1271.3464545454544</v>
      </c>
      <c r="D27" s="4">
        <f t="shared" si="5"/>
        <v>1287.3105454545455</v>
      </c>
      <c r="E27" s="4">
        <f t="shared" si="5"/>
        <v>1329.2446363636363</v>
      </c>
      <c r="F27" s="4">
        <f t="shared" si="5"/>
        <v>1337.9451818181819</v>
      </c>
      <c r="G27" s="4">
        <f t="shared" si="5"/>
        <v>1323.3877272727273</v>
      </c>
      <c r="H27" s="4">
        <f t="shared" si="5"/>
        <v>1358.4420909090911</v>
      </c>
      <c r="I27" s="4">
        <f t="shared" si="5"/>
        <v>1347.7212727272729</v>
      </c>
      <c r="J27" s="4">
        <f t="shared" si="5"/>
        <v>1320.5240909090908</v>
      </c>
      <c r="K27" s="4">
        <f t="shared" si="5"/>
        <v>1290.9805454545453</v>
      </c>
      <c r="L27" s="4">
        <f t="shared" si="5"/>
        <v>1341.9939090909093</v>
      </c>
      <c r="M27" s="4">
        <f t="shared" si="5"/>
        <v>1296.5506363636362</v>
      </c>
      <c r="N27" s="4">
        <f t="shared" si="5"/>
        <v>1346.9804545454544</v>
      </c>
      <c r="O27" s="4">
        <f t="shared" si="5"/>
        <v>1241.4917272727273</v>
      </c>
      <c r="P27" s="4">
        <f t="shared" si="5"/>
        <v>1345.7955454545456</v>
      </c>
      <c r="Q27" s="4">
        <f>IFERROR(AVERAGE(Q12:Q22),0)</f>
        <v>1362.3963636363635</v>
      </c>
      <c r="R27" s="4">
        <f t="shared" ref="R27:V27" si="6">IFERROR(AVERAGE(R12:R22),0)</f>
        <v>1338.9946363636363</v>
      </c>
      <c r="S27" s="4">
        <f t="shared" si="6"/>
        <v>1250.0473636363638</v>
      </c>
      <c r="T27" s="4">
        <f t="shared" si="6"/>
        <v>1257.9133636363638</v>
      </c>
      <c r="U27" s="4">
        <f t="shared" si="6"/>
        <v>1346.1509999999998</v>
      </c>
      <c r="V27" s="4">
        <f t="shared" si="6"/>
        <v>1344.2161818181817</v>
      </c>
      <c r="W27" s="4"/>
      <c r="X27" s="4">
        <f t="shared" ref="X27:AK27" si="7">IFERROR(AVERAGE(X12:X22),0)</f>
        <v>1354.5271818181818</v>
      </c>
      <c r="Y27" s="4">
        <f t="shared" si="7"/>
        <v>1291.7697272727273</v>
      </c>
      <c r="Z27" s="4">
        <f t="shared" si="7"/>
        <v>1352.5422727272728</v>
      </c>
      <c r="AA27" s="4">
        <f t="shared" si="7"/>
        <v>1332.153181818182</v>
      </c>
      <c r="AB27" s="4">
        <f t="shared" si="7"/>
        <v>1353.1762727272726</v>
      </c>
      <c r="AC27" s="4">
        <f t="shared" si="7"/>
        <v>1338.1073636363637</v>
      </c>
      <c r="AD27" s="4">
        <f t="shared" si="7"/>
        <v>1352.398090909091</v>
      </c>
      <c r="AE27" s="4">
        <f t="shared" si="7"/>
        <v>1339.1774545454546</v>
      </c>
      <c r="AF27" s="4">
        <f t="shared" si="7"/>
        <v>1328.4283636363637</v>
      </c>
      <c r="AG27" s="4"/>
      <c r="AH27" s="4">
        <f t="shared" si="7"/>
        <v>1360.615</v>
      </c>
      <c r="AI27" s="4">
        <f t="shared" si="7"/>
        <v>1315.3571818181817</v>
      </c>
      <c r="AJ27" s="4">
        <f t="shared" si="7"/>
        <v>1315.3571818181817</v>
      </c>
      <c r="AK27" s="4">
        <f t="shared" si="7"/>
        <v>1357.4261818181819</v>
      </c>
      <c r="AL27" s="4">
        <f t="shared" ref="AL27:AV27" si="8">IFERROR(AVERAGE(AL12:AL22),0)</f>
        <v>1357.4261818181819</v>
      </c>
      <c r="AM27" s="4">
        <f t="shared" si="8"/>
        <v>1332.153181818182</v>
      </c>
      <c r="AN27" s="4">
        <f t="shared" ref="AN27" si="9">IFERROR(AVERAGE(AN12:AN22),0)</f>
        <v>1309.7779090909089</v>
      </c>
      <c r="AO27" s="4">
        <f t="shared" si="8"/>
        <v>1360.615</v>
      </c>
      <c r="AP27" s="4">
        <f t="shared" si="8"/>
        <v>1315.3571818181817</v>
      </c>
      <c r="AQ27" s="4">
        <f t="shared" ref="AQ27:AR27" si="10">IFERROR(AVERAGE(AQ12:AQ22),0)</f>
        <v>1325.0573636363638</v>
      </c>
      <c r="AR27" s="4">
        <f t="shared" si="10"/>
        <v>1316.1046363636362</v>
      </c>
      <c r="AS27" s="4">
        <f t="shared" ref="AS27" si="11">IFERROR(AVERAGE(AS12:AS22),0)</f>
        <v>1316.1046363636362</v>
      </c>
      <c r="AT27" s="4">
        <f t="shared" si="8"/>
        <v>1315.3571818181817</v>
      </c>
      <c r="AU27" s="4">
        <f t="shared" ref="AU27" si="12">IFERROR(AVERAGE(AU12:AU22),0)</f>
        <v>1325.0573636363638</v>
      </c>
      <c r="AV27" s="4">
        <f t="shared" si="8"/>
        <v>1357.4261818181819</v>
      </c>
      <c r="AW27" s="4">
        <f t="shared" ref="AW27:BA27" si="13">IFERROR(AVERAGE(AW12:AW22),0)</f>
        <v>1334.1073636363635</v>
      </c>
      <c r="AX27" s="4">
        <f t="shared" si="13"/>
        <v>1314.9975454545454</v>
      </c>
      <c r="AY27" s="4">
        <f t="shared" si="13"/>
        <v>1316.1046363636362</v>
      </c>
      <c r="AZ27" s="4">
        <f t="shared" si="13"/>
        <v>1333.9743636363635</v>
      </c>
      <c r="BA27" s="4">
        <f t="shared" si="13"/>
        <v>1314.9960909090908</v>
      </c>
      <c r="BB27" s="4">
        <f t="shared" ref="BB27:BC27" si="14">IFERROR(AVERAGE(BB12:BB22),0)</f>
        <v>1309.7779090909089</v>
      </c>
      <c r="BC27" s="4">
        <f t="shared" si="14"/>
        <v>1325.0573636363638</v>
      </c>
      <c r="BD27" s="4">
        <f t="shared" ref="BD27:BQ27" si="15">IFERROR(AVERAGE(BD12:BD22),0)</f>
        <v>1334.748818181818</v>
      </c>
      <c r="BE27" s="4">
        <f t="shared" si="15"/>
        <v>1307.0119999999999</v>
      </c>
      <c r="BF27" s="4">
        <f t="shared" si="15"/>
        <v>1289.8384545454544</v>
      </c>
      <c r="BG27" s="4">
        <f t="shared" si="15"/>
        <v>1328.2281818181818</v>
      </c>
      <c r="BH27" s="4">
        <f t="shared" si="15"/>
        <v>1214.6660909090911</v>
      </c>
      <c r="BI27" s="4">
        <f t="shared" si="15"/>
        <v>1352.2457272727274</v>
      </c>
      <c r="BJ27" s="4">
        <f t="shared" si="15"/>
        <v>1353.1824545454544</v>
      </c>
      <c r="BK27" s="4">
        <f t="shared" si="15"/>
        <v>1334.1235454545456</v>
      </c>
      <c r="BL27" s="4">
        <f t="shared" si="15"/>
        <v>1321.6443636363636</v>
      </c>
      <c r="BM27" s="4">
        <f t="shared" si="15"/>
        <v>1266.6472727272726</v>
      </c>
      <c r="BN27" s="4">
        <f t="shared" si="15"/>
        <v>1319.7743636363637</v>
      </c>
      <c r="BO27" s="4">
        <f t="shared" si="15"/>
        <v>1238.2245454545455</v>
      </c>
      <c r="BP27" s="4">
        <f t="shared" si="15"/>
        <v>1348.1862727272726</v>
      </c>
      <c r="BQ27" s="4">
        <f t="shared" si="15"/>
        <v>1282.6573636363639</v>
      </c>
    </row>
    <row r="28" spans="2:6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6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6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6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6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</row>
    <row r="46" spans="3:12" x14ac:dyDescent="0.25"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3:12" x14ac:dyDescent="0.25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3:12" x14ac:dyDescent="0.25"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3:12" x14ac:dyDescent="0.25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3:12" x14ac:dyDescent="0.2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x14ac:dyDescent="0.2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x14ac:dyDescent="0.25"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3:12" x14ac:dyDescent="0.25"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3:12" x14ac:dyDescent="0.25"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3:12" x14ac:dyDescent="0.25"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2" x14ac:dyDescent="0.25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3:12" x14ac:dyDescent="0.25"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3:12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3:12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3:12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3:12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3:12" x14ac:dyDescent="0.2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3:12" x14ac:dyDescent="0.25"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x14ac:dyDescent="0.25"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x14ac:dyDescent="0.25"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8" spans="2:12" x14ac:dyDescent="0.25"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x14ac:dyDescent="0.25"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Q70"/>
  <sheetViews>
    <sheetView zoomScaleNormal="100" workbookViewId="0"/>
  </sheetViews>
  <sheetFormatPr defaultRowHeight="15" x14ac:dyDescent="0.25"/>
  <cols>
    <col min="1" max="16384" width="9.140625" style="1"/>
  </cols>
  <sheetData>
    <row r="1" spans="2:69" x14ac:dyDescent="0.25">
      <c r="Q1" s="9" t="s">
        <v>42</v>
      </c>
    </row>
    <row r="2" spans="2:69" x14ac:dyDescent="0.25">
      <c r="B2" s="1" t="s">
        <v>9</v>
      </c>
      <c r="C2" s="8" t="s">
        <v>8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15</v>
      </c>
      <c r="M2" s="8" t="s">
        <v>10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8" t="s">
        <v>29</v>
      </c>
      <c r="AA2" s="8" t="s">
        <v>30</v>
      </c>
      <c r="AB2" s="8" t="s">
        <v>31</v>
      </c>
      <c r="AC2" s="8" t="s">
        <v>32</v>
      </c>
      <c r="AD2" s="8" t="s">
        <v>33</v>
      </c>
      <c r="AE2" s="8" t="s">
        <v>34</v>
      </c>
      <c r="AF2" s="8" t="s">
        <v>35</v>
      </c>
      <c r="AG2" s="8" t="s">
        <v>36</v>
      </c>
      <c r="AH2" s="8" t="s">
        <v>38</v>
      </c>
      <c r="AI2" s="8" t="s">
        <v>39</v>
      </c>
      <c r="AJ2" s="8" t="s">
        <v>40</v>
      </c>
      <c r="AK2" s="8" t="s">
        <v>41</v>
      </c>
      <c r="AL2" s="8" t="s">
        <v>43</v>
      </c>
      <c r="AM2" s="8" t="s">
        <v>44</v>
      </c>
      <c r="AN2" s="8" t="s">
        <v>49</v>
      </c>
      <c r="AO2" s="8" t="s">
        <v>45</v>
      </c>
      <c r="AP2" s="8" t="s">
        <v>46</v>
      </c>
      <c r="AQ2" s="8" t="s">
        <v>50</v>
      </c>
      <c r="AR2" s="8" t="s">
        <v>51</v>
      </c>
      <c r="AS2" s="8" t="s">
        <v>52</v>
      </c>
      <c r="AT2" s="8" t="s">
        <v>47</v>
      </c>
      <c r="AU2" s="8" t="s">
        <v>53</v>
      </c>
      <c r="AV2" s="8" t="s">
        <v>48</v>
      </c>
      <c r="AW2" s="8" t="s">
        <v>54</v>
      </c>
      <c r="AX2" s="8" t="s">
        <v>55</v>
      </c>
      <c r="AY2" s="8" t="s">
        <v>56</v>
      </c>
      <c r="AZ2" s="8" t="s">
        <v>81</v>
      </c>
      <c r="BA2" s="8" t="s">
        <v>82</v>
      </c>
      <c r="BB2" s="8" t="s">
        <v>83</v>
      </c>
      <c r="BC2" s="8" t="s">
        <v>84</v>
      </c>
      <c r="BD2" s="8" t="s">
        <v>57</v>
      </c>
      <c r="BE2" s="8" t="s">
        <v>58</v>
      </c>
      <c r="BF2" s="8" t="s">
        <v>59</v>
      </c>
      <c r="BG2" s="8" t="s">
        <v>60</v>
      </c>
      <c r="BH2" s="8" t="s">
        <v>61</v>
      </c>
      <c r="BI2" s="8" t="s">
        <v>62</v>
      </c>
      <c r="BJ2" s="8" t="s">
        <v>63</v>
      </c>
      <c r="BK2" s="8" t="s">
        <v>64</v>
      </c>
      <c r="BL2" s="8" t="s">
        <v>65</v>
      </c>
      <c r="BM2" s="8" t="s">
        <v>66</v>
      </c>
      <c r="BN2" s="8" t="s">
        <v>67</v>
      </c>
      <c r="BO2" s="8" t="s">
        <v>68</v>
      </c>
      <c r="BP2" s="8" t="s">
        <v>28</v>
      </c>
      <c r="BQ2" s="8" t="s">
        <v>69</v>
      </c>
    </row>
    <row r="3" spans="2:69" x14ac:dyDescent="0.25">
      <c r="B3" s="1">
        <v>2019</v>
      </c>
      <c r="C3" s="4">
        <v>151.44499999999999</v>
      </c>
      <c r="D3" s="4">
        <v>151.44499999999999</v>
      </c>
      <c r="E3" s="4">
        <v>151.44499999999999</v>
      </c>
      <c r="F3" s="4">
        <v>151.44499999999999</v>
      </c>
      <c r="G3" s="4">
        <v>151.44499999999999</v>
      </c>
      <c r="H3" s="4">
        <v>151.44499999999999</v>
      </c>
      <c r="I3" s="4">
        <v>151.44499999999999</v>
      </c>
      <c r="J3" s="4">
        <v>151.44499999999999</v>
      </c>
      <c r="K3" s="4">
        <v>151.44499999999999</v>
      </c>
      <c r="L3" s="4">
        <v>151.44499999999999</v>
      </c>
      <c r="M3" s="4">
        <v>151.44499999999999</v>
      </c>
      <c r="N3" s="4">
        <v>151.44499999999999</v>
      </c>
      <c r="O3" s="4">
        <v>151.44499999999999</v>
      </c>
      <c r="P3" s="4">
        <v>151.44499999999999</v>
      </c>
      <c r="Q3" s="4">
        <v>151.44499999999999</v>
      </c>
      <c r="R3" s="4">
        <v>151.44499999999999</v>
      </c>
      <c r="S3" s="4">
        <v>7.58</v>
      </c>
      <c r="T3" s="4">
        <v>224.21299999999999</v>
      </c>
      <c r="U3" s="4">
        <v>151.44499999999999</v>
      </c>
      <c r="V3" s="4">
        <v>151.44499999999999</v>
      </c>
      <c r="X3" s="4">
        <v>151.43799999999999</v>
      </c>
      <c r="Y3" s="4">
        <v>151.44499999999999</v>
      </c>
      <c r="Z3" s="4">
        <v>151.44499999999999</v>
      </c>
      <c r="AA3" s="4">
        <v>151.44499999999999</v>
      </c>
      <c r="AB3" s="4">
        <v>151.44499999999999</v>
      </c>
      <c r="AC3" s="4">
        <v>151.44499999999999</v>
      </c>
      <c r="AD3" s="4">
        <v>151.44499999999999</v>
      </c>
      <c r="AE3" s="4">
        <v>151.44499999999999</v>
      </c>
      <c r="AF3" s="4">
        <v>151.43799999999999</v>
      </c>
      <c r="AH3" s="4">
        <v>151.44499999999999</v>
      </c>
      <c r="AI3" s="4">
        <v>151.44499999999999</v>
      </c>
      <c r="AJ3" s="4">
        <v>151.44499999999999</v>
      </c>
      <c r="AK3" s="4">
        <v>151.44499999999999</v>
      </c>
      <c r="AL3" s="4">
        <v>151.44499999999999</v>
      </c>
      <c r="AM3" s="4">
        <v>151.44499999999999</v>
      </c>
      <c r="AN3" s="4">
        <v>151.44499999999999</v>
      </c>
      <c r="AO3" s="4">
        <v>151.44499999999999</v>
      </c>
      <c r="AP3" s="4">
        <v>151.44499999999999</v>
      </c>
      <c r="AQ3" s="4">
        <v>151.44499999999999</v>
      </c>
      <c r="AR3" s="4">
        <v>151.44499999999999</v>
      </c>
      <c r="AS3" s="4">
        <v>151.44499999999999</v>
      </c>
      <c r="AT3" s="4">
        <v>151.44499999999999</v>
      </c>
      <c r="AU3" s="4">
        <v>151.44499999999999</v>
      </c>
      <c r="AV3" s="4">
        <v>151.44499999999999</v>
      </c>
      <c r="AW3" s="4">
        <v>151.44499999999999</v>
      </c>
      <c r="AX3" s="4">
        <v>151.44499999999999</v>
      </c>
      <c r="AY3" s="4">
        <v>151.44499999999999</v>
      </c>
      <c r="AZ3" s="4">
        <v>151.44499999999999</v>
      </c>
      <c r="BA3" s="4">
        <v>151.44499999999999</v>
      </c>
      <c r="BB3" s="4">
        <v>151.44499999999999</v>
      </c>
      <c r="BC3" s="4">
        <v>151.44499999999999</v>
      </c>
      <c r="BD3" s="4">
        <v>151.44499999999999</v>
      </c>
      <c r="BE3" s="4">
        <v>103.52</v>
      </c>
      <c r="BF3" s="4">
        <v>103.52</v>
      </c>
      <c r="BG3" s="4">
        <v>151.44499999999999</v>
      </c>
      <c r="BH3" s="4">
        <v>59.524999999999999</v>
      </c>
      <c r="BI3" s="4">
        <v>36.924999999999997</v>
      </c>
      <c r="BJ3" s="4">
        <v>525.79999999999995</v>
      </c>
      <c r="BK3" s="4">
        <v>151.482</v>
      </c>
      <c r="BL3" s="4">
        <v>151.44499999999999</v>
      </c>
      <c r="BM3" s="4">
        <v>149.05799999999999</v>
      </c>
      <c r="BN3" s="4">
        <v>151.44499999999999</v>
      </c>
      <c r="BO3" s="4">
        <v>151.44499999999999</v>
      </c>
      <c r="BP3" s="4">
        <v>151.44499999999999</v>
      </c>
      <c r="BQ3" s="4">
        <v>151.44499999999999</v>
      </c>
    </row>
    <row r="4" spans="2:69" x14ac:dyDescent="0.25">
      <c r="B4" s="1">
        <f>B3+1</f>
        <v>2020</v>
      </c>
      <c r="C4" s="4">
        <v>131.10999999999999</v>
      </c>
      <c r="D4" s="4">
        <v>130.964</v>
      </c>
      <c r="E4" s="4">
        <v>130.95999999999998</v>
      </c>
      <c r="F4" s="4">
        <v>130.9</v>
      </c>
      <c r="G4" s="4">
        <v>130.9</v>
      </c>
      <c r="H4" s="4">
        <v>130.95999999999998</v>
      </c>
      <c r="I4" s="4">
        <v>130.964</v>
      </c>
      <c r="J4" s="4">
        <v>130.95999999999998</v>
      </c>
      <c r="K4" s="4">
        <v>130.964</v>
      </c>
      <c r="L4" s="4">
        <v>130.95999999999998</v>
      </c>
      <c r="M4" s="4">
        <v>130.95099999999999</v>
      </c>
      <c r="N4" s="4">
        <v>130.95099999999999</v>
      </c>
      <c r="O4" s="4">
        <v>130.964</v>
      </c>
      <c r="P4" s="4">
        <v>126.69</v>
      </c>
      <c r="Q4" s="4">
        <v>130.964</v>
      </c>
      <c r="R4" s="4">
        <v>131.10999999999999</v>
      </c>
      <c r="S4" s="4">
        <v>130.97499999999999</v>
      </c>
      <c r="T4" s="4">
        <v>14.326000000000001</v>
      </c>
      <c r="U4" s="4">
        <v>131.5</v>
      </c>
      <c r="V4" s="4">
        <v>127.22</v>
      </c>
      <c r="X4" s="4">
        <v>135.08199999999999</v>
      </c>
      <c r="Y4" s="4">
        <v>130.95999999999998</v>
      </c>
      <c r="Z4" s="4">
        <v>130.95999999999998</v>
      </c>
      <c r="AA4" s="4">
        <v>130.95999999999998</v>
      </c>
      <c r="AB4" s="4">
        <v>130.95999999999998</v>
      </c>
      <c r="AC4" s="4">
        <v>130.964</v>
      </c>
      <c r="AD4" s="4">
        <v>130.964</v>
      </c>
      <c r="AE4" s="4">
        <v>130.964</v>
      </c>
      <c r="AF4" s="4">
        <v>134.989</v>
      </c>
      <c r="AH4" s="4">
        <v>130.95999999999998</v>
      </c>
      <c r="AI4" s="4">
        <v>130.964</v>
      </c>
      <c r="AJ4" s="4">
        <v>130.964</v>
      </c>
      <c r="AK4" s="4">
        <v>130.95999999999998</v>
      </c>
      <c r="AL4" s="4">
        <v>130.95999999999998</v>
      </c>
      <c r="AM4" s="4">
        <v>130.95999999999998</v>
      </c>
      <c r="AN4" s="4">
        <v>130.95999999999998</v>
      </c>
      <c r="AO4" s="4">
        <v>130.95999999999998</v>
      </c>
      <c r="AP4" s="4">
        <v>130.964</v>
      </c>
      <c r="AQ4" s="4">
        <v>130.964</v>
      </c>
      <c r="AR4" s="4">
        <v>130.95999999999998</v>
      </c>
      <c r="AS4" s="4">
        <v>130.95999999999998</v>
      </c>
      <c r="AT4" s="4">
        <v>130.964</v>
      </c>
      <c r="AU4" s="4">
        <v>130.964</v>
      </c>
      <c r="AV4" s="4">
        <v>130.95999999999998</v>
      </c>
      <c r="AW4" s="4">
        <v>130.95999999999998</v>
      </c>
      <c r="AX4" s="4">
        <v>130.964</v>
      </c>
      <c r="AY4" s="4">
        <v>130.95999999999998</v>
      </c>
      <c r="AZ4" s="4">
        <v>130.95999999999998</v>
      </c>
      <c r="BA4" s="4">
        <v>130.964</v>
      </c>
      <c r="BB4" s="4">
        <v>130.95999999999998</v>
      </c>
      <c r="BC4" s="4">
        <v>130.964</v>
      </c>
      <c r="BD4" s="4">
        <v>130.95999999999998</v>
      </c>
      <c r="BE4" s="4">
        <v>100.6</v>
      </c>
      <c r="BF4" s="4">
        <v>100.6</v>
      </c>
      <c r="BG4" s="4">
        <v>130.95999999999998</v>
      </c>
      <c r="BH4" s="4">
        <v>55.884</v>
      </c>
      <c r="BI4" s="4">
        <v>234.35000000000002</v>
      </c>
      <c r="BJ4" s="4">
        <v>498.2</v>
      </c>
      <c r="BK4" s="4">
        <v>131.06</v>
      </c>
      <c r="BL4" s="4">
        <v>130.91</v>
      </c>
      <c r="BM4" s="4">
        <v>123.38200000000001</v>
      </c>
      <c r="BN4" s="4">
        <v>130.95999999999998</v>
      </c>
      <c r="BO4" s="4">
        <v>104.042</v>
      </c>
      <c r="BP4" s="4">
        <v>130.964</v>
      </c>
      <c r="BQ4" s="4">
        <v>130.964</v>
      </c>
    </row>
    <row r="5" spans="2:69" x14ac:dyDescent="0.25">
      <c r="B5" s="1">
        <f t="shared" ref="B5:B22" si="0">B4+1</f>
        <v>2021</v>
      </c>
      <c r="C5" s="4">
        <v>268.64</v>
      </c>
      <c r="D5" s="4">
        <v>268.49199999999996</v>
      </c>
      <c r="E5" s="4">
        <v>268.44</v>
      </c>
      <c r="F5" s="4">
        <v>264.60000000000002</v>
      </c>
      <c r="G5" s="4">
        <v>264.60000000000002</v>
      </c>
      <c r="H5" s="4">
        <v>268.48</v>
      </c>
      <c r="I5" s="4">
        <v>265.24</v>
      </c>
      <c r="J5" s="4">
        <v>268.48</v>
      </c>
      <c r="K5" s="4">
        <v>268.49199999999996</v>
      </c>
      <c r="L5" s="4">
        <v>265.15999999999997</v>
      </c>
      <c r="M5" s="4">
        <v>268.49199999999996</v>
      </c>
      <c r="N5" s="4">
        <v>265.233</v>
      </c>
      <c r="O5" s="4">
        <v>268.49199999999996</v>
      </c>
      <c r="P5" s="4">
        <v>256.81100000000004</v>
      </c>
      <c r="Q5" s="4">
        <v>265.16700000000003</v>
      </c>
      <c r="R5" s="4">
        <v>268.8</v>
      </c>
      <c r="S5" s="4">
        <v>265.20999999999998</v>
      </c>
      <c r="T5" s="4">
        <v>0</v>
      </c>
      <c r="U5" s="4">
        <v>269.59499999999997</v>
      </c>
      <c r="V5" s="4">
        <v>260.91999999999996</v>
      </c>
      <c r="X5" s="4">
        <v>276.02699999999999</v>
      </c>
      <c r="Y5" s="4">
        <v>265.24</v>
      </c>
      <c r="Z5" s="4">
        <v>265.24</v>
      </c>
      <c r="AA5" s="4">
        <v>265.24</v>
      </c>
      <c r="AB5" s="4">
        <v>265.24</v>
      </c>
      <c r="AC5" s="4">
        <v>265.24</v>
      </c>
      <c r="AD5" s="4">
        <v>265.24</v>
      </c>
      <c r="AE5" s="4">
        <v>265.16700000000003</v>
      </c>
      <c r="AF5" s="4">
        <v>275.93399999999997</v>
      </c>
      <c r="AH5" s="4">
        <v>265.24</v>
      </c>
      <c r="AI5" s="4">
        <v>265.16700000000003</v>
      </c>
      <c r="AJ5" s="4">
        <v>265.16700000000003</v>
      </c>
      <c r="AK5" s="4">
        <v>265.24</v>
      </c>
      <c r="AL5" s="4">
        <v>265.24</v>
      </c>
      <c r="AM5" s="4">
        <v>265.24</v>
      </c>
      <c r="AN5" s="4">
        <v>265.15999999999997</v>
      </c>
      <c r="AO5" s="4">
        <v>265.24</v>
      </c>
      <c r="AP5" s="4">
        <v>265.16700000000003</v>
      </c>
      <c r="AQ5" s="4">
        <v>265.16700000000003</v>
      </c>
      <c r="AR5" s="4">
        <v>268.48</v>
      </c>
      <c r="AS5" s="4">
        <v>268.48</v>
      </c>
      <c r="AT5" s="4">
        <v>265.16700000000003</v>
      </c>
      <c r="AU5" s="4">
        <v>265.16700000000003</v>
      </c>
      <c r="AV5" s="4">
        <v>265.24</v>
      </c>
      <c r="AW5" s="4">
        <v>268.48</v>
      </c>
      <c r="AX5" s="4">
        <v>265.24</v>
      </c>
      <c r="AY5" s="4">
        <v>268.48</v>
      </c>
      <c r="AZ5" s="4">
        <v>268.48</v>
      </c>
      <c r="BA5" s="4">
        <v>265.233</v>
      </c>
      <c r="BB5" s="4">
        <v>265.15999999999997</v>
      </c>
      <c r="BC5" s="4">
        <v>265.16700000000003</v>
      </c>
      <c r="BD5" s="4">
        <v>268.48</v>
      </c>
      <c r="BE5" s="4">
        <v>106.80800000000001</v>
      </c>
      <c r="BF5" s="4">
        <v>106.8</v>
      </c>
      <c r="BG5" s="4">
        <v>268.48</v>
      </c>
      <c r="BH5" s="4">
        <v>155.96699999999998</v>
      </c>
      <c r="BI5" s="4">
        <v>371.88</v>
      </c>
      <c r="BJ5" s="4">
        <v>629.6</v>
      </c>
      <c r="BK5" s="4">
        <v>265.36</v>
      </c>
      <c r="BL5" s="4">
        <v>268.39999999999998</v>
      </c>
      <c r="BM5" s="4">
        <v>259.25599999999997</v>
      </c>
      <c r="BN5" s="4">
        <v>268.48</v>
      </c>
      <c r="BO5" s="4">
        <v>213.58499999999998</v>
      </c>
      <c r="BP5" s="4">
        <v>265.16700000000003</v>
      </c>
      <c r="BQ5" s="4">
        <v>268.49199999999996</v>
      </c>
    </row>
    <row r="6" spans="2:69" x14ac:dyDescent="0.25">
      <c r="B6" s="1">
        <f t="shared" si="0"/>
        <v>2022</v>
      </c>
      <c r="C6" s="4">
        <v>303.52699999999999</v>
      </c>
      <c r="D6" s="4">
        <v>303.32</v>
      </c>
      <c r="E6" s="4">
        <v>303.24</v>
      </c>
      <c r="F6" s="4">
        <v>298.91999999999996</v>
      </c>
      <c r="G6" s="4">
        <v>298.91999999999996</v>
      </c>
      <c r="H6" s="4">
        <v>302.8</v>
      </c>
      <c r="I6" s="4">
        <v>299.56</v>
      </c>
      <c r="J6" s="4">
        <v>303.32</v>
      </c>
      <c r="K6" s="4">
        <v>303.32</v>
      </c>
      <c r="L6" s="4">
        <v>299.48</v>
      </c>
      <c r="M6" s="4">
        <v>303.32</v>
      </c>
      <c r="N6" s="4">
        <v>299.56</v>
      </c>
      <c r="O6" s="4">
        <v>303.32</v>
      </c>
      <c r="P6" s="4">
        <v>284.77699999999999</v>
      </c>
      <c r="Q6" s="4">
        <v>299.483</v>
      </c>
      <c r="R6" s="4">
        <v>307</v>
      </c>
      <c r="S6" s="4">
        <v>300.029</v>
      </c>
      <c r="T6" s="4">
        <v>0</v>
      </c>
      <c r="U6" s="4">
        <v>308.27999999999997</v>
      </c>
      <c r="V6" s="4">
        <v>295</v>
      </c>
      <c r="X6" s="4">
        <v>317.89300000000003</v>
      </c>
      <c r="Y6" s="4">
        <v>300.03999999999996</v>
      </c>
      <c r="Z6" s="4">
        <v>299.56</v>
      </c>
      <c r="AA6" s="4">
        <v>299.56</v>
      </c>
      <c r="AB6" s="4">
        <v>299.56</v>
      </c>
      <c r="AC6" s="4">
        <v>299.56</v>
      </c>
      <c r="AD6" s="4">
        <v>299.56</v>
      </c>
      <c r="AE6" s="4">
        <v>299.483</v>
      </c>
      <c r="AF6" s="4">
        <v>317.73500000000001</v>
      </c>
      <c r="AH6" s="4">
        <v>299.56</v>
      </c>
      <c r="AI6" s="4">
        <v>299.483</v>
      </c>
      <c r="AJ6" s="4">
        <v>299.483</v>
      </c>
      <c r="AK6" s="4">
        <v>299.56</v>
      </c>
      <c r="AL6" s="4">
        <v>299.56</v>
      </c>
      <c r="AM6" s="4">
        <v>299.56</v>
      </c>
      <c r="AN6" s="4">
        <v>299.48</v>
      </c>
      <c r="AO6" s="4">
        <v>299.56</v>
      </c>
      <c r="AP6" s="4">
        <v>299.483</v>
      </c>
      <c r="AQ6" s="4">
        <v>299.483</v>
      </c>
      <c r="AR6" s="4">
        <v>303.39999999999998</v>
      </c>
      <c r="AS6" s="4">
        <v>303.39999999999998</v>
      </c>
      <c r="AT6" s="4">
        <v>299.483</v>
      </c>
      <c r="AU6" s="4">
        <v>299.483</v>
      </c>
      <c r="AV6" s="4">
        <v>299.56</v>
      </c>
      <c r="AW6" s="4">
        <v>303.39999999999998</v>
      </c>
      <c r="AX6" s="4">
        <v>299.56</v>
      </c>
      <c r="AY6" s="4">
        <v>303.39999999999998</v>
      </c>
      <c r="AZ6" s="4">
        <v>303.39999999999998</v>
      </c>
      <c r="BA6" s="4">
        <v>299.54899999999998</v>
      </c>
      <c r="BB6" s="4">
        <v>299.48</v>
      </c>
      <c r="BC6" s="4">
        <v>299.483</v>
      </c>
      <c r="BD6" s="4">
        <v>303.32</v>
      </c>
      <c r="BE6" s="4">
        <v>71.680000000000007</v>
      </c>
      <c r="BF6" s="4">
        <v>75</v>
      </c>
      <c r="BG6" s="4">
        <v>303.39999999999998</v>
      </c>
      <c r="BH6" s="4">
        <v>191.20499999999998</v>
      </c>
      <c r="BI6" s="4">
        <v>408.08</v>
      </c>
      <c r="BJ6" s="4">
        <v>660.9</v>
      </c>
      <c r="BK6" s="4">
        <v>300.24</v>
      </c>
      <c r="BL6" s="4">
        <v>303.27999999999997</v>
      </c>
      <c r="BM6" s="4">
        <v>294.08000000000004</v>
      </c>
      <c r="BN6" s="4">
        <v>303.32</v>
      </c>
      <c r="BO6" s="4">
        <v>223.81200000000001</v>
      </c>
      <c r="BP6" s="4">
        <v>299.483</v>
      </c>
      <c r="BQ6" s="4">
        <v>303.32</v>
      </c>
    </row>
    <row r="7" spans="2:69" x14ac:dyDescent="0.25">
      <c r="B7" s="1">
        <f t="shared" si="0"/>
        <v>2023</v>
      </c>
      <c r="C7" s="4">
        <v>314.21899999999999</v>
      </c>
      <c r="D7" s="4">
        <v>314.00799999999998</v>
      </c>
      <c r="E7" s="4">
        <v>313.92</v>
      </c>
      <c r="F7" s="4">
        <v>309.36</v>
      </c>
      <c r="G7" s="4">
        <v>306.52</v>
      </c>
      <c r="H7" s="4">
        <v>313.48</v>
      </c>
      <c r="I7" s="4">
        <v>310.202</v>
      </c>
      <c r="J7" s="4">
        <v>314</v>
      </c>
      <c r="K7" s="4">
        <v>314.00799999999998</v>
      </c>
      <c r="L7" s="4">
        <v>310.12</v>
      </c>
      <c r="M7" s="4">
        <v>314</v>
      </c>
      <c r="N7" s="4">
        <v>310.2</v>
      </c>
      <c r="O7" s="4">
        <v>314.00799999999998</v>
      </c>
      <c r="P7" s="4">
        <v>419.28300000000002</v>
      </c>
      <c r="Q7" s="4">
        <v>309.92</v>
      </c>
      <c r="R7" s="4">
        <v>318.27999999999997</v>
      </c>
      <c r="S7" s="4">
        <v>310.74299999999999</v>
      </c>
      <c r="T7" s="4">
        <v>0</v>
      </c>
      <c r="U7" s="4">
        <v>322.88</v>
      </c>
      <c r="V7" s="4">
        <v>302.60000000000002</v>
      </c>
      <c r="X7" s="4">
        <v>336.22800000000001</v>
      </c>
      <c r="Y7" s="4">
        <v>310.76</v>
      </c>
      <c r="Z7" s="4">
        <v>310.2</v>
      </c>
      <c r="AA7" s="4">
        <v>310.24</v>
      </c>
      <c r="AB7" s="4">
        <v>310.2</v>
      </c>
      <c r="AC7" s="4">
        <v>310.202</v>
      </c>
      <c r="AD7" s="4">
        <v>310.202</v>
      </c>
      <c r="AE7" s="4">
        <v>310.13600000000002</v>
      </c>
      <c r="AF7" s="4">
        <v>335.851</v>
      </c>
      <c r="AH7" s="4">
        <v>310.24</v>
      </c>
      <c r="AI7" s="4">
        <v>310.17399999999998</v>
      </c>
      <c r="AJ7" s="4">
        <v>310.17399999999998</v>
      </c>
      <c r="AK7" s="4">
        <v>310.24</v>
      </c>
      <c r="AL7" s="4">
        <v>310.24</v>
      </c>
      <c r="AM7" s="4">
        <v>310.24</v>
      </c>
      <c r="AN7" s="4">
        <v>310.16000000000003</v>
      </c>
      <c r="AO7" s="4">
        <v>310.24</v>
      </c>
      <c r="AP7" s="4">
        <v>310.17399999999998</v>
      </c>
      <c r="AQ7" s="4">
        <v>310.17399999999998</v>
      </c>
      <c r="AR7" s="4">
        <v>314.08</v>
      </c>
      <c r="AS7" s="4">
        <v>314.08</v>
      </c>
      <c r="AT7" s="4">
        <v>310.17399999999998</v>
      </c>
      <c r="AU7" s="4">
        <v>310.17399999999998</v>
      </c>
      <c r="AV7" s="4">
        <v>310.24</v>
      </c>
      <c r="AW7" s="4">
        <v>314.08</v>
      </c>
      <c r="AX7" s="4">
        <v>310.24099999999999</v>
      </c>
      <c r="AY7" s="4">
        <v>314.08</v>
      </c>
      <c r="AZ7" s="4">
        <v>314.08</v>
      </c>
      <c r="BA7" s="4">
        <v>310.24099999999999</v>
      </c>
      <c r="BB7" s="4">
        <v>310.16000000000003</v>
      </c>
      <c r="BC7" s="4">
        <v>310.17399999999998</v>
      </c>
      <c r="BD7" s="4">
        <v>314</v>
      </c>
      <c r="BE7" s="4">
        <v>71.52</v>
      </c>
      <c r="BF7" s="4">
        <v>74.84</v>
      </c>
      <c r="BG7" s="4">
        <v>314.08</v>
      </c>
      <c r="BH7" s="4">
        <v>202.095</v>
      </c>
      <c r="BI7" s="4">
        <v>421.27</v>
      </c>
      <c r="BJ7" s="4">
        <v>672.32500000000005</v>
      </c>
      <c r="BK7" s="4">
        <v>311.04000000000002</v>
      </c>
      <c r="BL7" s="4">
        <v>313.95999999999998</v>
      </c>
      <c r="BM7" s="4">
        <v>304.77100000000002</v>
      </c>
      <c r="BN7" s="4">
        <v>314</v>
      </c>
      <c r="BO7" s="4">
        <v>211.172</v>
      </c>
      <c r="BP7" s="4">
        <v>310.17399999999998</v>
      </c>
      <c r="BQ7" s="4">
        <v>314.00799999999998</v>
      </c>
    </row>
    <row r="8" spans="2:69" x14ac:dyDescent="0.25">
      <c r="B8" s="1">
        <f t="shared" si="0"/>
        <v>2024</v>
      </c>
      <c r="C8" s="4">
        <v>247.07799999999997</v>
      </c>
      <c r="D8" s="4">
        <v>245.715</v>
      </c>
      <c r="E8" s="4">
        <v>225.27500000000001</v>
      </c>
      <c r="F8" s="4">
        <v>273.55</v>
      </c>
      <c r="G8" s="4">
        <v>113.35</v>
      </c>
      <c r="H8" s="4">
        <v>241.98500000000001</v>
      </c>
      <c r="I8" s="4">
        <v>143.137</v>
      </c>
      <c r="J8" s="4">
        <v>247.95500000000001</v>
      </c>
      <c r="K8" s="4">
        <v>239.85300000000001</v>
      </c>
      <c r="L8" s="4">
        <v>187.82</v>
      </c>
      <c r="M8" s="4">
        <v>202.05</v>
      </c>
      <c r="N8" s="4">
        <v>238.745</v>
      </c>
      <c r="O8" s="4">
        <v>242.755</v>
      </c>
      <c r="P8" s="4">
        <v>378.45299999999997</v>
      </c>
      <c r="Q8" s="4">
        <v>25.324999999999999</v>
      </c>
      <c r="R8" s="4">
        <v>268.32499999999999</v>
      </c>
      <c r="S8" s="4">
        <v>23.114999999999998</v>
      </c>
      <c r="T8" s="4">
        <v>0</v>
      </c>
      <c r="U8" s="4">
        <v>304.76499999999999</v>
      </c>
      <c r="V8" s="4">
        <v>228.405</v>
      </c>
      <c r="X8" s="4">
        <v>231.89100000000002</v>
      </c>
      <c r="Y8" s="4">
        <v>175.47</v>
      </c>
      <c r="Z8" s="4">
        <v>238.745</v>
      </c>
      <c r="AA8" s="4">
        <v>208.64499999999998</v>
      </c>
      <c r="AB8" s="4">
        <v>118.86</v>
      </c>
      <c r="AC8" s="4">
        <v>216.345</v>
      </c>
      <c r="AD8" s="4">
        <v>238.745</v>
      </c>
      <c r="AE8" s="4">
        <v>202.51999999999998</v>
      </c>
      <c r="AF8" s="4">
        <v>53.823999999999998</v>
      </c>
      <c r="AH8" s="4">
        <v>111.85</v>
      </c>
      <c r="AI8" s="4">
        <v>90.966999999999999</v>
      </c>
      <c r="AJ8" s="4">
        <v>90.966999999999999</v>
      </c>
      <c r="AK8" s="4">
        <v>238.69499999999999</v>
      </c>
      <c r="AL8" s="4">
        <v>238.69499999999999</v>
      </c>
      <c r="AM8" s="4">
        <v>208.64499999999998</v>
      </c>
      <c r="AN8" s="4">
        <v>34.049999999999997</v>
      </c>
      <c r="AO8" s="4">
        <v>111.85</v>
      </c>
      <c r="AP8" s="4">
        <v>90.966999999999999</v>
      </c>
      <c r="AQ8" s="4">
        <v>32.645000000000003</v>
      </c>
      <c r="AR8" s="4">
        <v>57.7</v>
      </c>
      <c r="AS8" s="4">
        <v>57.375</v>
      </c>
      <c r="AT8" s="4">
        <v>90.966999999999999</v>
      </c>
      <c r="AU8" s="4">
        <v>32.645000000000003</v>
      </c>
      <c r="AV8" s="4">
        <v>238.69499999999999</v>
      </c>
      <c r="AW8" s="4">
        <v>47.35</v>
      </c>
      <c r="AX8" s="4">
        <v>32.725000000000001</v>
      </c>
      <c r="AY8" s="4">
        <v>57.7</v>
      </c>
      <c r="AZ8" s="4">
        <v>57.375</v>
      </c>
      <c r="BA8" s="4">
        <v>32.713999999999999</v>
      </c>
      <c r="BB8" s="4">
        <v>34.049999999999997</v>
      </c>
      <c r="BC8" s="4">
        <v>32.645000000000003</v>
      </c>
      <c r="BD8" s="4">
        <v>56.475000000000001</v>
      </c>
      <c r="BE8" s="4">
        <v>0</v>
      </c>
      <c r="BF8" s="4">
        <v>0</v>
      </c>
      <c r="BG8" s="4">
        <v>40.1</v>
      </c>
      <c r="BH8" s="4">
        <v>0</v>
      </c>
      <c r="BI8" s="4">
        <v>156.57499999999999</v>
      </c>
      <c r="BJ8" s="4">
        <v>403.96000000000004</v>
      </c>
      <c r="BK8" s="4">
        <v>47.85</v>
      </c>
      <c r="BL8" s="4">
        <v>50.15</v>
      </c>
      <c r="BM8" s="4">
        <v>53.375</v>
      </c>
      <c r="BN8" s="4">
        <v>32.049999999999997</v>
      </c>
      <c r="BO8" s="4">
        <v>132.89500000000001</v>
      </c>
      <c r="BP8" s="4">
        <v>48.5</v>
      </c>
      <c r="BQ8" s="4">
        <v>55.13</v>
      </c>
    </row>
    <row r="9" spans="2:69" x14ac:dyDescent="0.25">
      <c r="B9" s="1">
        <f t="shared" si="0"/>
        <v>2025</v>
      </c>
      <c r="C9" s="4">
        <v>253.57999999999998</v>
      </c>
      <c r="D9" s="4">
        <v>252.21499999999997</v>
      </c>
      <c r="E9" s="4">
        <v>231.815</v>
      </c>
      <c r="F9" s="4">
        <v>279.755</v>
      </c>
      <c r="G9" s="4">
        <v>117.6</v>
      </c>
      <c r="H9" s="4">
        <v>248.52499999999998</v>
      </c>
      <c r="I9" s="4">
        <v>147.40199999999999</v>
      </c>
      <c r="J9" s="4">
        <v>254.45499999999998</v>
      </c>
      <c r="K9" s="4">
        <v>246.35599999999999</v>
      </c>
      <c r="L9" s="4">
        <v>194.34500000000003</v>
      </c>
      <c r="M9" s="4">
        <v>208.55</v>
      </c>
      <c r="N9" s="4">
        <v>243.00400000000002</v>
      </c>
      <c r="O9" s="4">
        <v>249.26599999999999</v>
      </c>
      <c r="P9" s="4">
        <v>382.697</v>
      </c>
      <c r="Q9" s="4">
        <v>29.25</v>
      </c>
      <c r="R9" s="4">
        <v>274.92500000000001</v>
      </c>
      <c r="S9" s="4">
        <v>27.38</v>
      </c>
      <c r="T9" s="4">
        <v>0</v>
      </c>
      <c r="U9" s="4">
        <v>259.88</v>
      </c>
      <c r="V9" s="4">
        <v>229.625</v>
      </c>
      <c r="X9" s="4">
        <v>244.33099999999999</v>
      </c>
      <c r="Y9" s="4">
        <v>182.01</v>
      </c>
      <c r="Z9" s="4">
        <v>245.245</v>
      </c>
      <c r="AA9" s="4">
        <v>215.14499999999998</v>
      </c>
      <c r="AB9" s="4">
        <v>123.13499999999999</v>
      </c>
      <c r="AC9" s="4">
        <v>220.608</v>
      </c>
      <c r="AD9" s="4">
        <v>243.00900000000001</v>
      </c>
      <c r="AE9" s="4">
        <v>206.47</v>
      </c>
      <c r="AF9" s="4">
        <v>66.228999999999999</v>
      </c>
      <c r="AH9" s="4">
        <v>116.065</v>
      </c>
      <c r="AI9" s="4">
        <v>94.932000000000002</v>
      </c>
      <c r="AJ9" s="4">
        <v>94.932000000000002</v>
      </c>
      <c r="AK9" s="4">
        <v>242.52500000000001</v>
      </c>
      <c r="AL9" s="4">
        <v>242.52500000000001</v>
      </c>
      <c r="AM9" s="4">
        <v>215.14499999999998</v>
      </c>
      <c r="AN9" s="4">
        <v>38.299999999999997</v>
      </c>
      <c r="AO9" s="4">
        <v>116.065</v>
      </c>
      <c r="AP9" s="4">
        <v>94.932000000000002</v>
      </c>
      <c r="AQ9" s="4">
        <v>36.909999999999997</v>
      </c>
      <c r="AR9" s="4">
        <v>64.2</v>
      </c>
      <c r="AS9" s="4">
        <v>63.9</v>
      </c>
      <c r="AT9" s="4">
        <v>94.932000000000002</v>
      </c>
      <c r="AU9" s="4">
        <v>36.909999999999997</v>
      </c>
      <c r="AV9" s="4">
        <v>242.52500000000001</v>
      </c>
      <c r="AW9" s="4">
        <v>53.875</v>
      </c>
      <c r="AX9" s="4">
        <v>36.975000000000001</v>
      </c>
      <c r="AY9" s="4">
        <v>64.2</v>
      </c>
      <c r="AZ9" s="4">
        <v>63.9</v>
      </c>
      <c r="BA9" s="4">
        <v>36.975000000000001</v>
      </c>
      <c r="BB9" s="4">
        <v>38.299999999999997</v>
      </c>
      <c r="BC9" s="4">
        <v>36.909999999999997</v>
      </c>
      <c r="BD9" s="4">
        <v>62.975000000000001</v>
      </c>
      <c r="BE9" s="4">
        <v>0</v>
      </c>
      <c r="BF9" s="4">
        <v>0</v>
      </c>
      <c r="BG9" s="4">
        <v>46.6</v>
      </c>
      <c r="BH9" s="4">
        <v>1.806</v>
      </c>
      <c r="BI9" s="4">
        <v>162.13</v>
      </c>
      <c r="BJ9" s="4">
        <v>962.32500000000005</v>
      </c>
      <c r="BK9" s="4">
        <v>54.475000000000001</v>
      </c>
      <c r="BL9" s="4">
        <v>56.55</v>
      </c>
      <c r="BM9" s="4">
        <v>59.881999999999998</v>
      </c>
      <c r="BN9" s="4">
        <v>38.575000000000003</v>
      </c>
      <c r="BO9" s="4">
        <v>2.8540000000000001</v>
      </c>
      <c r="BP9" s="4">
        <v>52.45</v>
      </c>
      <c r="BQ9" s="4">
        <v>61.65</v>
      </c>
    </row>
    <row r="10" spans="2:69" x14ac:dyDescent="0.25">
      <c r="B10" s="1">
        <f t="shared" si="0"/>
        <v>2026</v>
      </c>
      <c r="C10" s="4">
        <v>257.476</v>
      </c>
      <c r="D10" s="4">
        <v>253.99399999999997</v>
      </c>
      <c r="E10" s="4">
        <v>233.26499999999999</v>
      </c>
      <c r="F10" s="4">
        <v>281.245</v>
      </c>
      <c r="G10" s="4">
        <v>119.11500000000001</v>
      </c>
      <c r="H10" s="4">
        <v>250.04000000000002</v>
      </c>
      <c r="I10" s="4">
        <v>148.911</v>
      </c>
      <c r="J10" s="4">
        <v>255.94499999999999</v>
      </c>
      <c r="K10" s="4">
        <v>247.86500000000001</v>
      </c>
      <c r="L10" s="4">
        <v>195.83499999999998</v>
      </c>
      <c r="M10" s="4">
        <v>210.06100000000001</v>
      </c>
      <c r="N10" s="4">
        <v>244.511</v>
      </c>
      <c r="O10" s="4">
        <v>251.04599999999999</v>
      </c>
      <c r="P10" s="4">
        <v>396.25299999999999</v>
      </c>
      <c r="Q10" s="4">
        <v>223.82499999999999</v>
      </c>
      <c r="R10" s="4">
        <v>278.87</v>
      </c>
      <c r="S10" s="4">
        <v>140.71100000000001</v>
      </c>
      <c r="T10" s="4">
        <v>0</v>
      </c>
      <c r="U10" s="4">
        <v>269.03999999999996</v>
      </c>
      <c r="V10" s="4">
        <v>228.52499999999998</v>
      </c>
      <c r="X10" s="4">
        <v>249.06399999999999</v>
      </c>
      <c r="Y10" s="4">
        <v>303.23500000000001</v>
      </c>
      <c r="Z10" s="4">
        <v>246.76</v>
      </c>
      <c r="AA10" s="4">
        <v>216.66000000000003</v>
      </c>
      <c r="AB10" s="4">
        <v>124.63300000000001</v>
      </c>
      <c r="AC10" s="4">
        <v>222.11099999999999</v>
      </c>
      <c r="AD10" s="4">
        <v>244.511</v>
      </c>
      <c r="AE10" s="4">
        <v>207.97400000000002</v>
      </c>
      <c r="AF10" s="4">
        <v>70.942000000000007</v>
      </c>
      <c r="AH10" s="4">
        <v>117.47999999999999</v>
      </c>
      <c r="AI10" s="4">
        <v>96.19</v>
      </c>
      <c r="AJ10" s="4">
        <v>96.19</v>
      </c>
      <c r="AK10" s="4">
        <v>243.94</v>
      </c>
      <c r="AL10" s="4">
        <v>243.94</v>
      </c>
      <c r="AM10" s="4">
        <v>216.66000000000003</v>
      </c>
      <c r="AN10" s="4">
        <v>582.83999999999992</v>
      </c>
      <c r="AO10" s="4">
        <v>117.47999999999999</v>
      </c>
      <c r="AP10" s="4">
        <v>96.19</v>
      </c>
      <c r="AQ10" s="4">
        <v>38.4</v>
      </c>
      <c r="AR10" s="4">
        <v>68.099999999999994</v>
      </c>
      <c r="AS10" s="4">
        <v>67.775000000000006</v>
      </c>
      <c r="AT10" s="4">
        <v>96.19</v>
      </c>
      <c r="AU10" s="4">
        <v>38.4</v>
      </c>
      <c r="AV10" s="4">
        <v>243.94</v>
      </c>
      <c r="AW10" s="4">
        <v>57.774999999999999</v>
      </c>
      <c r="AX10" s="4">
        <v>38.475000000000001</v>
      </c>
      <c r="AY10" s="4">
        <v>68.099999999999994</v>
      </c>
      <c r="AZ10" s="4">
        <v>67.775000000000006</v>
      </c>
      <c r="BA10" s="4">
        <v>38.475000000000001</v>
      </c>
      <c r="BB10" s="4">
        <v>582.83999999999992</v>
      </c>
      <c r="BC10" s="4">
        <v>38.4</v>
      </c>
      <c r="BD10" s="4">
        <v>64.775000000000006</v>
      </c>
      <c r="BE10" s="4">
        <v>0</v>
      </c>
      <c r="BF10" s="4">
        <v>0</v>
      </c>
      <c r="BG10" s="4">
        <v>50.5</v>
      </c>
      <c r="BH10" s="4">
        <v>7.5519999999999996</v>
      </c>
      <c r="BI10" s="4">
        <v>164.88</v>
      </c>
      <c r="BJ10" s="4">
        <v>969.48800000000006</v>
      </c>
      <c r="BK10" s="4">
        <v>56.075000000000003</v>
      </c>
      <c r="BL10" s="4">
        <v>60.3</v>
      </c>
      <c r="BM10" s="4">
        <v>61.674999999999997</v>
      </c>
      <c r="BN10" s="4">
        <v>40.375</v>
      </c>
      <c r="BO10" s="4">
        <v>0</v>
      </c>
      <c r="BP10" s="4">
        <v>53.786999999999999</v>
      </c>
      <c r="BQ10" s="4">
        <v>63.433</v>
      </c>
    </row>
    <row r="11" spans="2:69" x14ac:dyDescent="0.25">
      <c r="B11" s="1">
        <f t="shared" si="0"/>
        <v>2027</v>
      </c>
      <c r="C11" s="4">
        <v>307.15800000000002</v>
      </c>
      <c r="D11" s="4">
        <v>303.435</v>
      </c>
      <c r="E11" s="4">
        <v>282.64499999999998</v>
      </c>
      <c r="F11" s="4">
        <v>328.2</v>
      </c>
      <c r="G11" s="4">
        <v>166.09</v>
      </c>
      <c r="H11" s="4">
        <v>296.97499999999997</v>
      </c>
      <c r="I11" s="4">
        <v>195.87</v>
      </c>
      <c r="J11" s="4">
        <v>305.36500000000001</v>
      </c>
      <c r="K11" s="4">
        <v>297.31</v>
      </c>
      <c r="L11" s="4">
        <v>242.81</v>
      </c>
      <c r="M11" s="4">
        <v>259.46899999999999</v>
      </c>
      <c r="N11" s="4">
        <v>291.48500000000001</v>
      </c>
      <c r="O11" s="4">
        <v>300.47500000000002</v>
      </c>
      <c r="P11" s="4">
        <v>443.00299999999999</v>
      </c>
      <c r="Q11" s="4">
        <v>754.40499999999997</v>
      </c>
      <c r="R11" s="4">
        <v>330.6</v>
      </c>
      <c r="S11" s="4">
        <v>658.63300000000004</v>
      </c>
      <c r="T11" s="4">
        <v>272.60000000000002</v>
      </c>
      <c r="U11" s="4">
        <v>224.85499999999999</v>
      </c>
      <c r="V11" s="4">
        <v>275.5</v>
      </c>
      <c r="X11" s="4">
        <v>301.22699999999998</v>
      </c>
      <c r="Y11" s="4">
        <v>350.33499999999998</v>
      </c>
      <c r="Z11" s="4">
        <v>293.73500000000001</v>
      </c>
      <c r="AA11" s="4">
        <v>263.63499999999999</v>
      </c>
      <c r="AB11" s="4">
        <v>171.61200000000002</v>
      </c>
      <c r="AC11" s="4">
        <v>269.08600000000001</v>
      </c>
      <c r="AD11" s="4">
        <v>291.48699999999997</v>
      </c>
      <c r="AE11" s="4">
        <v>254.941</v>
      </c>
      <c r="AF11" s="4">
        <v>123.00800000000001</v>
      </c>
      <c r="AH11" s="4">
        <v>164.315</v>
      </c>
      <c r="AI11" s="4">
        <v>143.05500000000001</v>
      </c>
      <c r="AJ11" s="4">
        <v>143.05500000000001</v>
      </c>
      <c r="AK11" s="4">
        <v>290.815</v>
      </c>
      <c r="AL11" s="4">
        <v>290.815</v>
      </c>
      <c r="AM11" s="4">
        <v>263.63499999999999</v>
      </c>
      <c r="AN11" s="4">
        <v>629.6</v>
      </c>
      <c r="AO11" s="4">
        <v>164.315</v>
      </c>
      <c r="AP11" s="4">
        <v>143.05500000000001</v>
      </c>
      <c r="AQ11" s="4">
        <v>85.375</v>
      </c>
      <c r="AR11" s="4">
        <v>117.8</v>
      </c>
      <c r="AS11" s="4">
        <v>117.47499999999999</v>
      </c>
      <c r="AT11" s="4">
        <v>143.05500000000001</v>
      </c>
      <c r="AU11" s="4">
        <v>85.375</v>
      </c>
      <c r="AV11" s="4">
        <v>290.815</v>
      </c>
      <c r="AW11" s="4">
        <v>107.47499999999999</v>
      </c>
      <c r="AX11" s="4">
        <v>85.45</v>
      </c>
      <c r="AY11" s="4">
        <v>117.8</v>
      </c>
      <c r="AZ11" s="4">
        <v>117.47499999999999</v>
      </c>
      <c r="BA11" s="4">
        <v>85.45</v>
      </c>
      <c r="BB11" s="4">
        <v>629.6</v>
      </c>
      <c r="BC11" s="4">
        <v>85.375</v>
      </c>
      <c r="BD11" s="4">
        <v>114.175</v>
      </c>
      <c r="BE11" s="4">
        <v>0</v>
      </c>
      <c r="BF11" s="4">
        <v>0</v>
      </c>
      <c r="BG11" s="4">
        <v>0</v>
      </c>
      <c r="BH11" s="4">
        <v>57.411999999999999</v>
      </c>
      <c r="BI11" s="4">
        <v>215.42500000000001</v>
      </c>
      <c r="BJ11" s="4">
        <v>1015.65</v>
      </c>
      <c r="BK11" s="4">
        <v>103.35</v>
      </c>
      <c r="BL11" s="4">
        <v>109.85</v>
      </c>
      <c r="BM11" s="4">
        <v>111.075</v>
      </c>
      <c r="BN11" s="4">
        <v>89.775000000000006</v>
      </c>
      <c r="BO11" s="4">
        <v>8.8550000000000004</v>
      </c>
      <c r="BP11" s="4">
        <v>100.754</v>
      </c>
      <c r="BQ11" s="4">
        <v>112.875</v>
      </c>
    </row>
    <row r="12" spans="2:69" x14ac:dyDescent="0.25">
      <c r="B12" s="1">
        <f t="shared" si="0"/>
        <v>2028</v>
      </c>
      <c r="C12" s="4">
        <v>321.48</v>
      </c>
      <c r="D12" s="4">
        <v>435.31</v>
      </c>
      <c r="E12" s="4">
        <v>414.54</v>
      </c>
      <c r="F12" s="4">
        <v>340.36</v>
      </c>
      <c r="G12" s="4">
        <v>178.24</v>
      </c>
      <c r="H12" s="4">
        <v>428.87</v>
      </c>
      <c r="I12" s="4">
        <v>327.762</v>
      </c>
      <c r="J12" s="4">
        <v>437.25</v>
      </c>
      <c r="K12" s="4">
        <v>429.173</v>
      </c>
      <c r="L12" s="4">
        <v>254.96</v>
      </c>
      <c r="M12" s="4">
        <v>391.36</v>
      </c>
      <c r="N12" s="4">
        <v>423.36</v>
      </c>
      <c r="O12" s="4">
        <v>432.363</v>
      </c>
      <c r="P12" s="4">
        <v>599.875</v>
      </c>
      <c r="Q12" s="4">
        <v>279</v>
      </c>
      <c r="R12" s="4">
        <v>135.38999999999999</v>
      </c>
      <c r="S12" s="4">
        <v>429.53800000000001</v>
      </c>
      <c r="T12" s="4">
        <v>100.05500000000001</v>
      </c>
      <c r="U12" s="4">
        <v>0</v>
      </c>
      <c r="V12" s="4">
        <v>407.31</v>
      </c>
      <c r="X12" s="4">
        <v>437.702</v>
      </c>
      <c r="Y12" s="4">
        <v>362.44</v>
      </c>
      <c r="Z12" s="4">
        <v>425.61</v>
      </c>
      <c r="AA12" s="4">
        <v>395.52</v>
      </c>
      <c r="AB12" s="4">
        <v>303.48</v>
      </c>
      <c r="AC12" s="4">
        <v>400.95400000000001</v>
      </c>
      <c r="AD12" s="4">
        <v>423.36</v>
      </c>
      <c r="AE12" s="4">
        <v>386.81900000000002</v>
      </c>
      <c r="AF12" s="4">
        <v>259.49200000000002</v>
      </c>
      <c r="AH12" s="4">
        <v>296.2</v>
      </c>
      <c r="AI12" s="4">
        <v>274.92</v>
      </c>
      <c r="AJ12" s="4">
        <v>274.92</v>
      </c>
      <c r="AK12" s="4">
        <v>422.64</v>
      </c>
      <c r="AL12" s="4">
        <v>422.64</v>
      </c>
      <c r="AM12" s="4">
        <v>395.52</v>
      </c>
      <c r="AN12" s="4">
        <v>337</v>
      </c>
      <c r="AO12" s="4">
        <v>296.2</v>
      </c>
      <c r="AP12" s="4">
        <v>274.92</v>
      </c>
      <c r="AQ12" s="4">
        <v>217.28</v>
      </c>
      <c r="AR12" s="4">
        <v>249.8</v>
      </c>
      <c r="AS12" s="4">
        <v>249.48</v>
      </c>
      <c r="AT12" s="4">
        <v>274.92</v>
      </c>
      <c r="AU12" s="4">
        <v>217.28</v>
      </c>
      <c r="AV12" s="4">
        <v>422.64</v>
      </c>
      <c r="AW12" s="4">
        <v>239.48</v>
      </c>
      <c r="AX12" s="4">
        <v>217.36</v>
      </c>
      <c r="AY12" s="4">
        <v>249.8</v>
      </c>
      <c r="AZ12" s="4">
        <v>249.48</v>
      </c>
      <c r="BA12" s="4">
        <v>217.36</v>
      </c>
      <c r="BB12" s="4">
        <v>337</v>
      </c>
      <c r="BC12" s="4">
        <v>217.28</v>
      </c>
      <c r="BD12" s="4">
        <v>246.08</v>
      </c>
      <c r="BE12" s="4">
        <v>29.44</v>
      </c>
      <c r="BF12" s="4">
        <v>38.44</v>
      </c>
      <c r="BG12" s="4">
        <v>0</v>
      </c>
      <c r="BH12" s="4">
        <v>192.93700000000001</v>
      </c>
      <c r="BI12" s="4">
        <v>348.64</v>
      </c>
      <c r="BJ12" s="4">
        <v>591.22500000000002</v>
      </c>
      <c r="BK12" s="4">
        <v>235.48</v>
      </c>
      <c r="BL12" s="4">
        <v>241.68</v>
      </c>
      <c r="BM12" s="4">
        <v>243</v>
      </c>
      <c r="BN12" s="4">
        <v>221.68</v>
      </c>
      <c r="BO12" s="4">
        <v>63.654000000000003</v>
      </c>
      <c r="BP12" s="4">
        <v>232.68</v>
      </c>
      <c r="BQ12" s="4">
        <v>244.8</v>
      </c>
    </row>
    <row r="13" spans="2:69" x14ac:dyDescent="0.25">
      <c r="B13" s="1">
        <f t="shared" si="0"/>
        <v>2029</v>
      </c>
      <c r="C13" s="4">
        <v>310.64</v>
      </c>
      <c r="D13" s="4">
        <v>425.84100000000001</v>
      </c>
      <c r="E13" s="4">
        <v>405.16</v>
      </c>
      <c r="F13" s="4">
        <v>360.56</v>
      </c>
      <c r="G13" s="4">
        <v>198.44</v>
      </c>
      <c r="H13" s="4">
        <v>420.18</v>
      </c>
      <c r="I13" s="4">
        <v>323.32</v>
      </c>
      <c r="J13" s="4">
        <v>427.83</v>
      </c>
      <c r="K13" s="4">
        <v>419.74099999999999</v>
      </c>
      <c r="L13" s="4">
        <v>252.12</v>
      </c>
      <c r="M13" s="4">
        <v>381.92</v>
      </c>
      <c r="N13" s="4">
        <v>419.75</v>
      </c>
      <c r="O13" s="4">
        <v>422.89400000000001</v>
      </c>
      <c r="P13" s="4">
        <v>607.4</v>
      </c>
      <c r="Q13" s="4">
        <v>52.36</v>
      </c>
      <c r="R13" s="4">
        <v>159.16</v>
      </c>
      <c r="S13" s="4">
        <v>227.47499999999999</v>
      </c>
      <c r="T13" s="4">
        <v>0</v>
      </c>
      <c r="U13" s="4">
        <v>0</v>
      </c>
      <c r="V13" s="4">
        <v>427.28</v>
      </c>
      <c r="X13" s="4">
        <v>431.18</v>
      </c>
      <c r="Y13" s="4">
        <v>354.32</v>
      </c>
      <c r="Z13" s="4">
        <v>418.04</v>
      </c>
      <c r="AA13" s="4">
        <v>390.88</v>
      </c>
      <c r="AB13" s="4">
        <v>299.88</v>
      </c>
      <c r="AC13" s="4">
        <v>397.36</v>
      </c>
      <c r="AD13" s="4">
        <v>419.75400000000002</v>
      </c>
      <c r="AE13" s="4">
        <v>593.77499999999998</v>
      </c>
      <c r="AF13" s="4">
        <v>464.589</v>
      </c>
      <c r="AH13" s="4">
        <v>292.60000000000002</v>
      </c>
      <c r="AI13" s="4">
        <v>481.51</v>
      </c>
      <c r="AJ13" s="4">
        <v>481.51</v>
      </c>
      <c r="AK13" s="4">
        <v>419.2</v>
      </c>
      <c r="AL13" s="4">
        <v>419.2</v>
      </c>
      <c r="AM13" s="4">
        <v>390.88</v>
      </c>
      <c r="AN13" s="4">
        <v>333.66500000000002</v>
      </c>
      <c r="AO13" s="4">
        <v>292.60000000000002</v>
      </c>
      <c r="AP13" s="4">
        <v>481.51</v>
      </c>
      <c r="AQ13" s="4">
        <v>151.04</v>
      </c>
      <c r="AR13" s="4">
        <v>224.12</v>
      </c>
      <c r="AS13" s="4">
        <v>224.36</v>
      </c>
      <c r="AT13" s="4">
        <v>481.51</v>
      </c>
      <c r="AU13" s="4">
        <v>151.04</v>
      </c>
      <c r="AV13" s="4">
        <v>419.2</v>
      </c>
      <c r="AW13" s="4">
        <v>231.92</v>
      </c>
      <c r="AX13" s="4">
        <v>253.52</v>
      </c>
      <c r="AY13" s="4">
        <v>224.12</v>
      </c>
      <c r="AZ13" s="4">
        <v>224.36</v>
      </c>
      <c r="BA13" s="4">
        <v>253.511</v>
      </c>
      <c r="BB13" s="4">
        <v>333.66500000000002</v>
      </c>
      <c r="BC13" s="4">
        <v>151.04</v>
      </c>
      <c r="BD13" s="4">
        <v>222.68</v>
      </c>
      <c r="BE13" s="4">
        <v>0</v>
      </c>
      <c r="BF13" s="4">
        <v>0</v>
      </c>
      <c r="BG13" s="4">
        <v>0</v>
      </c>
      <c r="BH13" s="4">
        <v>123.8</v>
      </c>
      <c r="BI13" s="4">
        <v>284.76</v>
      </c>
      <c r="BJ13" s="4">
        <v>379.84</v>
      </c>
      <c r="BK13" s="4">
        <v>222.6</v>
      </c>
      <c r="BL13" s="4">
        <v>261.64</v>
      </c>
      <c r="BM13" s="4">
        <v>219.48</v>
      </c>
      <c r="BN13" s="4">
        <v>212.24</v>
      </c>
      <c r="BO13" s="4">
        <v>181.501</v>
      </c>
      <c r="BP13" s="4">
        <v>229.28</v>
      </c>
      <c r="BQ13" s="4">
        <v>230.76</v>
      </c>
    </row>
    <row r="14" spans="2:69" x14ac:dyDescent="0.25">
      <c r="B14" s="1">
        <f t="shared" si="0"/>
        <v>2030</v>
      </c>
      <c r="C14" s="4">
        <v>340.96</v>
      </c>
      <c r="D14" s="4">
        <v>384.57</v>
      </c>
      <c r="E14" s="4">
        <v>368.875</v>
      </c>
      <c r="F14" s="4">
        <v>359.84000000000003</v>
      </c>
      <c r="G14" s="4">
        <v>197.715</v>
      </c>
      <c r="H14" s="4">
        <v>383.97</v>
      </c>
      <c r="I14" s="4">
        <v>284.92</v>
      </c>
      <c r="J14" s="4">
        <v>436.38499999999999</v>
      </c>
      <c r="K14" s="4">
        <v>383.48599999999999</v>
      </c>
      <c r="L14" s="4">
        <v>274.40999999999997</v>
      </c>
      <c r="M14" s="4">
        <v>345.66499999999996</v>
      </c>
      <c r="N14" s="4">
        <v>380.505</v>
      </c>
      <c r="O14" s="4">
        <v>386.63900000000001</v>
      </c>
      <c r="P14" s="4">
        <v>558.33600000000001</v>
      </c>
      <c r="Q14" s="4">
        <v>0</v>
      </c>
      <c r="R14" s="4">
        <v>160.15</v>
      </c>
      <c r="S14" s="4">
        <v>153.64699999999999</v>
      </c>
      <c r="T14" s="4">
        <v>0</v>
      </c>
      <c r="U14" s="4">
        <v>0</v>
      </c>
      <c r="V14" s="4">
        <v>364.495</v>
      </c>
      <c r="X14" s="4">
        <v>395.53100000000001</v>
      </c>
      <c r="Y14" s="4">
        <v>318.07</v>
      </c>
      <c r="Z14" s="4">
        <v>381.815</v>
      </c>
      <c r="AA14" s="4">
        <v>351.6</v>
      </c>
      <c r="AB14" s="4">
        <v>260.63400000000001</v>
      </c>
      <c r="AC14" s="4">
        <v>358.10500000000002</v>
      </c>
      <c r="AD14" s="4">
        <v>380.505</v>
      </c>
      <c r="AE14" s="4">
        <v>552.82299999999998</v>
      </c>
      <c r="AF14" s="4">
        <v>427.36400000000003</v>
      </c>
      <c r="AH14" s="4">
        <v>253.34</v>
      </c>
      <c r="AI14" s="4">
        <v>440.62699999999995</v>
      </c>
      <c r="AJ14" s="4">
        <v>440.62699999999995</v>
      </c>
      <c r="AK14" s="4">
        <v>379.93</v>
      </c>
      <c r="AL14" s="4">
        <v>379.93</v>
      </c>
      <c r="AM14" s="4">
        <v>351.6</v>
      </c>
      <c r="AN14" s="4">
        <v>261.185</v>
      </c>
      <c r="AO14" s="4">
        <v>253.34</v>
      </c>
      <c r="AP14" s="4">
        <v>440.62699999999995</v>
      </c>
      <c r="AQ14" s="4">
        <v>150.27500000000001</v>
      </c>
      <c r="AR14" s="4">
        <v>184.89000000000001</v>
      </c>
      <c r="AS14" s="4">
        <v>185.14000000000001</v>
      </c>
      <c r="AT14" s="4">
        <v>440.62699999999995</v>
      </c>
      <c r="AU14" s="4">
        <v>150.27500000000001</v>
      </c>
      <c r="AV14" s="4">
        <v>379.93</v>
      </c>
      <c r="AW14" s="4">
        <v>192.69</v>
      </c>
      <c r="AX14" s="4">
        <v>212.6</v>
      </c>
      <c r="AY14" s="4">
        <v>184.89000000000001</v>
      </c>
      <c r="AZ14" s="4">
        <v>185.14000000000001</v>
      </c>
      <c r="BA14" s="4">
        <v>212.6</v>
      </c>
      <c r="BB14" s="4">
        <v>261.185</v>
      </c>
      <c r="BC14" s="4">
        <v>150.27500000000001</v>
      </c>
      <c r="BD14" s="4">
        <v>183.41</v>
      </c>
      <c r="BE14" s="4">
        <v>0</v>
      </c>
      <c r="BF14" s="4">
        <v>0</v>
      </c>
      <c r="BG14" s="4">
        <v>0</v>
      </c>
      <c r="BH14" s="4">
        <v>87.051000000000002</v>
      </c>
      <c r="BI14" s="4">
        <v>248.56</v>
      </c>
      <c r="BJ14" s="4">
        <v>327.15999999999997</v>
      </c>
      <c r="BK14" s="4">
        <v>173.62</v>
      </c>
      <c r="BL14" s="4">
        <v>225.94</v>
      </c>
      <c r="BM14" s="4">
        <v>171.61500000000001</v>
      </c>
      <c r="BN14" s="4">
        <v>165.96</v>
      </c>
      <c r="BO14" s="4">
        <v>229.79</v>
      </c>
      <c r="BP14" s="4">
        <v>179.94200000000001</v>
      </c>
      <c r="BQ14" s="4">
        <v>184.49799999999999</v>
      </c>
    </row>
    <row r="15" spans="2:69" x14ac:dyDescent="0.25">
      <c r="B15" s="1">
        <f t="shared" si="0"/>
        <v>2031</v>
      </c>
      <c r="C15" s="4">
        <v>306.60599999999999</v>
      </c>
      <c r="D15" s="4">
        <v>453.185</v>
      </c>
      <c r="E15" s="4">
        <v>421.02499999999998</v>
      </c>
      <c r="F15" s="4">
        <v>385.38499999999999</v>
      </c>
      <c r="G15" s="4">
        <v>196.10999999999999</v>
      </c>
      <c r="H15" s="4">
        <v>414.36</v>
      </c>
      <c r="I15" s="4">
        <v>294.21000000000004</v>
      </c>
      <c r="J15" s="4">
        <v>441.26499999999999</v>
      </c>
      <c r="K15" s="4">
        <v>435.63900000000001</v>
      </c>
      <c r="L15" s="4">
        <v>266.43</v>
      </c>
      <c r="M15" s="4">
        <v>397.81799999999998</v>
      </c>
      <c r="N15" s="4">
        <v>389.79700000000003</v>
      </c>
      <c r="O15" s="4">
        <v>475.654</v>
      </c>
      <c r="P15" s="4">
        <v>602.01499999999999</v>
      </c>
      <c r="Q15" s="4">
        <v>0</v>
      </c>
      <c r="R15" s="4">
        <v>190.27500000000001</v>
      </c>
      <c r="S15" s="4">
        <v>0</v>
      </c>
      <c r="T15" s="4">
        <v>300</v>
      </c>
      <c r="U15" s="4">
        <v>0</v>
      </c>
      <c r="V15" s="4">
        <v>392.64</v>
      </c>
      <c r="X15" s="4">
        <v>450.57299999999998</v>
      </c>
      <c r="Y15" s="4">
        <v>370.23500000000001</v>
      </c>
      <c r="Z15" s="4">
        <v>433.92500000000001</v>
      </c>
      <c r="AA15" s="4">
        <v>360.88499999999999</v>
      </c>
      <c r="AB15" s="4">
        <v>269.93</v>
      </c>
      <c r="AC15" s="4">
        <v>367.4</v>
      </c>
      <c r="AD15" s="4">
        <v>432.61699999999996</v>
      </c>
      <c r="AE15" s="4">
        <v>565.6</v>
      </c>
      <c r="AF15" s="4">
        <v>482.49699999999996</v>
      </c>
      <c r="AH15" s="4">
        <v>324.685</v>
      </c>
      <c r="AI15" s="4">
        <v>449.99799999999999</v>
      </c>
      <c r="AJ15" s="4">
        <v>449.99799999999999</v>
      </c>
      <c r="AK15" s="4">
        <v>389.22500000000002</v>
      </c>
      <c r="AL15" s="4">
        <v>389.22500000000002</v>
      </c>
      <c r="AM15" s="4">
        <v>360.88499999999999</v>
      </c>
      <c r="AN15" s="4">
        <v>292.60000000000002</v>
      </c>
      <c r="AO15" s="4">
        <v>324.685</v>
      </c>
      <c r="AP15" s="4">
        <v>449.99799999999999</v>
      </c>
      <c r="AQ15" s="4">
        <v>177.92000000000002</v>
      </c>
      <c r="AR15" s="4">
        <v>193.11500000000001</v>
      </c>
      <c r="AS15" s="4">
        <v>193.39499999999998</v>
      </c>
      <c r="AT15" s="4">
        <v>449.99799999999999</v>
      </c>
      <c r="AU15" s="4">
        <v>177.92000000000002</v>
      </c>
      <c r="AV15" s="4">
        <v>389.22500000000002</v>
      </c>
      <c r="AW15" s="4">
        <v>217.535</v>
      </c>
      <c r="AX15" s="4">
        <v>221.97800000000001</v>
      </c>
      <c r="AY15" s="4">
        <v>193.11500000000001</v>
      </c>
      <c r="AZ15" s="4">
        <v>193.39499999999998</v>
      </c>
      <c r="BA15" s="4">
        <v>221.97800000000001</v>
      </c>
      <c r="BB15" s="4">
        <v>292.60000000000002</v>
      </c>
      <c r="BC15" s="4">
        <v>177.92000000000002</v>
      </c>
      <c r="BD15" s="4">
        <v>191.76999999999998</v>
      </c>
      <c r="BE15" s="4">
        <v>0</v>
      </c>
      <c r="BF15" s="4">
        <v>0</v>
      </c>
      <c r="BG15" s="4">
        <v>0</v>
      </c>
      <c r="BH15" s="4">
        <v>96.325000000000003</v>
      </c>
      <c r="BI15" s="4">
        <v>252.05</v>
      </c>
      <c r="BJ15" s="4">
        <v>920.8</v>
      </c>
      <c r="BK15" s="4">
        <v>185.70999999999998</v>
      </c>
      <c r="BL15" s="4">
        <v>247.20999999999998</v>
      </c>
      <c r="BM15" s="4">
        <v>188.065</v>
      </c>
      <c r="BN15" s="4">
        <v>185.30500000000001</v>
      </c>
      <c r="BO15" s="4">
        <v>247.70600000000002</v>
      </c>
      <c r="BP15" s="4">
        <v>199.35000000000002</v>
      </c>
      <c r="BQ15" s="4">
        <v>195.22499999999999</v>
      </c>
    </row>
    <row r="16" spans="2:69" x14ac:dyDescent="0.25">
      <c r="B16" s="1">
        <f t="shared" si="0"/>
        <v>2032</v>
      </c>
      <c r="C16" s="4">
        <v>373.89099999999996</v>
      </c>
      <c r="D16" s="4">
        <v>373.85400000000004</v>
      </c>
      <c r="E16" s="4">
        <v>426.16499999999996</v>
      </c>
      <c r="F16" s="4">
        <v>335.81</v>
      </c>
      <c r="G16" s="4">
        <v>174.95</v>
      </c>
      <c r="H16" s="4">
        <v>353.96</v>
      </c>
      <c r="I16" s="4">
        <v>243.88</v>
      </c>
      <c r="J16" s="4">
        <v>378.84500000000003</v>
      </c>
      <c r="K16" s="4">
        <v>416.88099999999997</v>
      </c>
      <c r="L16" s="4">
        <v>249.87</v>
      </c>
      <c r="M16" s="4">
        <v>425.45299999999997</v>
      </c>
      <c r="N16" s="4">
        <v>359.58</v>
      </c>
      <c r="O16" s="4">
        <v>450.7</v>
      </c>
      <c r="P16" s="4">
        <v>499.41800000000001</v>
      </c>
      <c r="Q16" s="4">
        <v>0</v>
      </c>
      <c r="R16" s="4">
        <v>207.5</v>
      </c>
      <c r="S16" s="4">
        <v>644.44800000000009</v>
      </c>
      <c r="T16" s="4">
        <v>0</v>
      </c>
      <c r="U16" s="4">
        <v>0</v>
      </c>
      <c r="V16" s="4">
        <v>375.99</v>
      </c>
      <c r="X16" s="4">
        <v>400.45600000000002</v>
      </c>
      <c r="Y16" s="4">
        <v>315.88499999999999</v>
      </c>
      <c r="Z16" s="4">
        <v>455.29</v>
      </c>
      <c r="AA16" s="4">
        <v>376.71</v>
      </c>
      <c r="AB16" s="4">
        <v>245.79000000000002</v>
      </c>
      <c r="AC16" s="4">
        <v>376.26800000000003</v>
      </c>
      <c r="AD16" s="4">
        <v>354.55</v>
      </c>
      <c r="AE16" s="4">
        <v>529.298</v>
      </c>
      <c r="AF16" s="4">
        <v>438.97699999999998</v>
      </c>
      <c r="AH16" s="4">
        <v>258.875</v>
      </c>
      <c r="AI16" s="4">
        <v>431.73</v>
      </c>
      <c r="AJ16" s="4">
        <v>431.73</v>
      </c>
      <c r="AK16" s="4">
        <v>391.28</v>
      </c>
      <c r="AL16" s="4">
        <v>391.28</v>
      </c>
      <c r="AM16" s="4">
        <v>376.71</v>
      </c>
      <c r="AN16" s="4">
        <v>271.62</v>
      </c>
      <c r="AO16" s="4">
        <v>258.875</v>
      </c>
      <c r="AP16" s="4">
        <v>431.73</v>
      </c>
      <c r="AQ16" s="4">
        <v>154.66</v>
      </c>
      <c r="AR16" s="4">
        <v>139.68</v>
      </c>
      <c r="AS16" s="4">
        <v>139.67000000000002</v>
      </c>
      <c r="AT16" s="4">
        <v>431.73</v>
      </c>
      <c r="AU16" s="4">
        <v>154.66</v>
      </c>
      <c r="AV16" s="4">
        <v>391.28</v>
      </c>
      <c r="AW16" s="4">
        <v>155.76</v>
      </c>
      <c r="AX16" s="4">
        <v>169.51500000000001</v>
      </c>
      <c r="AY16" s="4">
        <v>139.68</v>
      </c>
      <c r="AZ16" s="4">
        <v>139.67000000000002</v>
      </c>
      <c r="BA16" s="4">
        <v>169.5</v>
      </c>
      <c r="BB16" s="4">
        <v>271.62</v>
      </c>
      <c r="BC16" s="4">
        <v>154.66</v>
      </c>
      <c r="BD16" s="4">
        <v>137.69499999999999</v>
      </c>
      <c r="BE16" s="4">
        <v>0</v>
      </c>
      <c r="BF16" s="4">
        <v>0</v>
      </c>
      <c r="BG16" s="4">
        <v>0</v>
      </c>
      <c r="BH16" s="4">
        <v>22.937000000000001</v>
      </c>
      <c r="BI16" s="4">
        <v>215.94</v>
      </c>
      <c r="BJ16" s="4">
        <v>895.93700000000001</v>
      </c>
      <c r="BK16" s="4">
        <v>116.79499999999999</v>
      </c>
      <c r="BL16" s="4">
        <v>127.51</v>
      </c>
      <c r="BM16" s="4">
        <v>135.96100000000001</v>
      </c>
      <c r="BN16" s="4">
        <v>122.595</v>
      </c>
      <c r="BO16" s="4">
        <v>265.27100000000002</v>
      </c>
      <c r="BP16" s="4">
        <v>116.13</v>
      </c>
      <c r="BQ16" s="4">
        <v>143.203</v>
      </c>
    </row>
    <row r="17" spans="2:69" x14ac:dyDescent="0.25">
      <c r="B17" s="1">
        <f t="shared" si="0"/>
        <v>2033</v>
      </c>
      <c r="C17" s="4">
        <v>313.69200000000001</v>
      </c>
      <c r="D17" s="4">
        <v>324.32</v>
      </c>
      <c r="E17" s="4">
        <v>128.91999999999999</v>
      </c>
      <c r="F17" s="4">
        <v>29.16</v>
      </c>
      <c r="G17" s="4">
        <v>114.24</v>
      </c>
      <c r="H17" s="4">
        <v>74.12</v>
      </c>
      <c r="I17" s="4">
        <v>172.6</v>
      </c>
      <c r="J17" s="4">
        <v>83.16</v>
      </c>
      <c r="K17" s="4">
        <v>118.8</v>
      </c>
      <c r="L17" s="4">
        <v>181.4</v>
      </c>
      <c r="M17" s="4">
        <v>128.12</v>
      </c>
      <c r="N17" s="4">
        <v>287.947</v>
      </c>
      <c r="O17" s="4">
        <v>386.37099999999998</v>
      </c>
      <c r="P17" s="4">
        <v>27.25</v>
      </c>
      <c r="Q17" s="4">
        <v>0</v>
      </c>
      <c r="R17" s="4">
        <v>225.16</v>
      </c>
      <c r="S17" s="4">
        <v>711.71799999999996</v>
      </c>
      <c r="T17" s="4">
        <v>169.202</v>
      </c>
      <c r="U17" s="4">
        <v>0</v>
      </c>
      <c r="V17" s="4">
        <v>356.52</v>
      </c>
      <c r="X17" s="4">
        <v>332.25900000000001</v>
      </c>
      <c r="Y17" s="4">
        <v>215.68</v>
      </c>
      <c r="Z17" s="4">
        <v>0</v>
      </c>
      <c r="AA17" s="4">
        <v>309.52</v>
      </c>
      <c r="AB17" s="4">
        <v>159.6</v>
      </c>
      <c r="AC17" s="4">
        <v>297.77300000000002</v>
      </c>
      <c r="AD17" s="4">
        <v>275.08</v>
      </c>
      <c r="AE17" s="4">
        <v>323.96899999999999</v>
      </c>
      <c r="AF17" s="4">
        <v>267.81900000000002</v>
      </c>
      <c r="AH17" s="4">
        <v>188.64</v>
      </c>
      <c r="AI17" s="4">
        <v>230.77600000000001</v>
      </c>
      <c r="AJ17" s="4">
        <v>230.77600000000001</v>
      </c>
      <c r="AK17" s="4">
        <v>320.8</v>
      </c>
      <c r="AL17" s="4">
        <v>320.8</v>
      </c>
      <c r="AM17" s="4">
        <v>309.52</v>
      </c>
      <c r="AN17" s="4">
        <v>0</v>
      </c>
      <c r="AO17" s="4">
        <v>188.64</v>
      </c>
      <c r="AP17" s="4">
        <v>230.77600000000001</v>
      </c>
      <c r="AQ17" s="4">
        <v>69.028999999999996</v>
      </c>
      <c r="AR17" s="4">
        <v>71.48</v>
      </c>
      <c r="AS17" s="4">
        <v>104.88</v>
      </c>
      <c r="AT17" s="4">
        <v>230.77600000000001</v>
      </c>
      <c r="AU17" s="4">
        <v>69.028999999999996</v>
      </c>
      <c r="AV17" s="4">
        <v>320.8</v>
      </c>
      <c r="AW17" s="4">
        <v>81.48</v>
      </c>
      <c r="AX17" s="4">
        <v>69.040000000000006</v>
      </c>
      <c r="AY17" s="4">
        <v>71.48</v>
      </c>
      <c r="AZ17" s="4">
        <v>104.88</v>
      </c>
      <c r="BA17" s="4">
        <v>69.040000000000006</v>
      </c>
      <c r="BB17" s="4">
        <v>0</v>
      </c>
      <c r="BC17" s="4">
        <v>69.028999999999996</v>
      </c>
      <c r="BD17" s="4">
        <v>91.88</v>
      </c>
      <c r="BE17" s="4">
        <v>0</v>
      </c>
      <c r="BF17" s="4">
        <v>0</v>
      </c>
      <c r="BG17" s="4">
        <v>0</v>
      </c>
      <c r="BH17" s="4">
        <v>0</v>
      </c>
      <c r="BI17" s="4">
        <v>167.96</v>
      </c>
      <c r="BJ17" s="4">
        <v>848.56299999999999</v>
      </c>
      <c r="BK17" s="4">
        <v>67.16</v>
      </c>
      <c r="BL17" s="4">
        <v>75.48</v>
      </c>
      <c r="BM17" s="4">
        <v>66.72</v>
      </c>
      <c r="BN17" s="4">
        <v>53.92</v>
      </c>
      <c r="BO17" s="4">
        <v>306.01600000000002</v>
      </c>
      <c r="BP17" s="4">
        <v>19.257000000000001</v>
      </c>
      <c r="BQ17" s="4">
        <v>74.531000000000006</v>
      </c>
    </row>
    <row r="18" spans="2:69" x14ac:dyDescent="0.25">
      <c r="B18" s="1">
        <f t="shared" si="0"/>
        <v>2034</v>
      </c>
      <c r="C18" s="4">
        <v>234.08</v>
      </c>
      <c r="D18" s="4">
        <v>248</v>
      </c>
      <c r="E18" s="4">
        <v>50.6</v>
      </c>
      <c r="F18" s="4">
        <v>0</v>
      </c>
      <c r="G18" s="4">
        <v>56.84</v>
      </c>
      <c r="H18" s="4">
        <v>0</v>
      </c>
      <c r="I18" s="4">
        <v>91.605999999999995</v>
      </c>
      <c r="J18" s="4">
        <v>3.32</v>
      </c>
      <c r="K18" s="4">
        <v>41.36</v>
      </c>
      <c r="L18" s="4">
        <v>125.32</v>
      </c>
      <c r="M18" s="4">
        <v>49.92</v>
      </c>
      <c r="N18" s="4">
        <v>194.16</v>
      </c>
      <c r="O18" s="4">
        <v>298.60599999999999</v>
      </c>
      <c r="P18" s="4">
        <v>2.96</v>
      </c>
      <c r="Q18" s="4">
        <v>0</v>
      </c>
      <c r="R18" s="4">
        <v>241.88</v>
      </c>
      <c r="S18" s="4">
        <v>667.83100000000002</v>
      </c>
      <c r="T18" s="4">
        <v>498.57900000000001</v>
      </c>
      <c r="U18" s="4">
        <v>0</v>
      </c>
      <c r="V18" s="4">
        <v>277.66000000000003</v>
      </c>
      <c r="X18" s="4">
        <v>250.62200000000001</v>
      </c>
      <c r="Y18" s="4">
        <v>134.68</v>
      </c>
      <c r="Z18" s="4">
        <v>0</v>
      </c>
      <c r="AA18" s="4">
        <v>225.88</v>
      </c>
      <c r="AB18" s="4">
        <v>96.64</v>
      </c>
      <c r="AC18" s="4">
        <v>214.56</v>
      </c>
      <c r="AD18" s="4">
        <v>191.851</v>
      </c>
      <c r="AE18" s="4">
        <v>243.84800000000001</v>
      </c>
      <c r="AF18" s="4">
        <v>191.15899999999999</v>
      </c>
      <c r="AH18" s="4">
        <v>98.16</v>
      </c>
      <c r="AI18" s="4">
        <v>158.655</v>
      </c>
      <c r="AJ18" s="4">
        <v>158.655</v>
      </c>
      <c r="AK18" s="4">
        <v>230.84</v>
      </c>
      <c r="AL18" s="4">
        <v>230.84</v>
      </c>
      <c r="AM18" s="4">
        <v>225.88</v>
      </c>
      <c r="AN18" s="4">
        <v>0</v>
      </c>
      <c r="AO18" s="4">
        <v>98.16</v>
      </c>
      <c r="AP18" s="4">
        <v>158.655</v>
      </c>
      <c r="AQ18" s="4">
        <v>6.92</v>
      </c>
      <c r="AR18" s="4">
        <v>4.72</v>
      </c>
      <c r="AS18" s="4">
        <v>0</v>
      </c>
      <c r="AT18" s="4">
        <v>158.655</v>
      </c>
      <c r="AU18" s="4">
        <v>6.92</v>
      </c>
      <c r="AV18" s="4">
        <v>230.84</v>
      </c>
      <c r="AW18" s="4">
        <v>4.4000000000000004</v>
      </c>
      <c r="AX18" s="4">
        <v>6.96</v>
      </c>
      <c r="AY18" s="4">
        <v>4.72</v>
      </c>
      <c r="AZ18" s="4">
        <v>0</v>
      </c>
      <c r="BA18" s="4">
        <v>6.96</v>
      </c>
      <c r="BB18" s="4">
        <v>0</v>
      </c>
      <c r="BC18" s="4">
        <v>6.92</v>
      </c>
      <c r="BD18" s="4">
        <v>2.84</v>
      </c>
      <c r="BE18" s="4">
        <v>0</v>
      </c>
      <c r="BF18" s="4">
        <v>0</v>
      </c>
      <c r="BG18" s="4">
        <v>0</v>
      </c>
      <c r="BH18" s="4">
        <v>0</v>
      </c>
      <c r="BI18" s="4">
        <v>92.88</v>
      </c>
      <c r="BJ18" s="4">
        <v>771.88</v>
      </c>
      <c r="BK18" s="4">
        <v>4.5599999999999996</v>
      </c>
      <c r="BL18" s="4">
        <v>6.92</v>
      </c>
      <c r="BM18" s="4">
        <v>300</v>
      </c>
      <c r="BN18" s="4">
        <v>0</v>
      </c>
      <c r="BO18" s="4">
        <v>314.98099999999999</v>
      </c>
      <c r="BP18" s="4">
        <v>0</v>
      </c>
      <c r="BQ18" s="4">
        <v>8.32</v>
      </c>
    </row>
    <row r="19" spans="2:69" x14ac:dyDescent="0.25">
      <c r="B19" s="1">
        <f t="shared" si="0"/>
        <v>2035</v>
      </c>
      <c r="C19" s="4">
        <v>511.8</v>
      </c>
      <c r="D19" s="4">
        <v>265.36</v>
      </c>
      <c r="E19" s="4">
        <v>67.8</v>
      </c>
      <c r="F19" s="4">
        <v>0</v>
      </c>
      <c r="G19" s="4">
        <v>0</v>
      </c>
      <c r="H19" s="4">
        <v>0</v>
      </c>
      <c r="I19" s="4">
        <v>109.008</v>
      </c>
      <c r="J19" s="4">
        <v>20.48</v>
      </c>
      <c r="K19" s="4">
        <v>58.48</v>
      </c>
      <c r="L19" s="4">
        <v>22.6</v>
      </c>
      <c r="M19" s="4">
        <v>67.08</v>
      </c>
      <c r="N19" s="4">
        <v>211.55099999999999</v>
      </c>
      <c r="O19" s="4">
        <v>315.60399999999998</v>
      </c>
      <c r="P19" s="4">
        <v>0</v>
      </c>
      <c r="Q19" s="4">
        <v>0</v>
      </c>
      <c r="R19" s="4">
        <v>242.56</v>
      </c>
      <c r="S19" s="4">
        <v>633.11</v>
      </c>
      <c r="T19" s="4">
        <v>90.92</v>
      </c>
      <c r="U19" s="4">
        <v>0</v>
      </c>
      <c r="V19" s="4">
        <v>309.2</v>
      </c>
      <c r="X19" s="4">
        <v>266.92599999999999</v>
      </c>
      <c r="Y19" s="4">
        <v>152.08000000000001</v>
      </c>
      <c r="Z19" s="4">
        <v>0</v>
      </c>
      <c r="AA19" s="4">
        <v>243.28</v>
      </c>
      <c r="AB19" s="4">
        <v>105.72</v>
      </c>
      <c r="AC19" s="4">
        <v>231.96</v>
      </c>
      <c r="AD19" s="4">
        <v>209.251</v>
      </c>
      <c r="AE19" s="4">
        <v>224.64</v>
      </c>
      <c r="AF19" s="4">
        <v>211.02500000000001</v>
      </c>
      <c r="AH19" s="4">
        <v>115.6</v>
      </c>
      <c r="AI19" s="4">
        <v>176.4</v>
      </c>
      <c r="AJ19" s="4">
        <v>176.4</v>
      </c>
      <c r="AK19" s="4">
        <v>248.28</v>
      </c>
      <c r="AL19" s="4">
        <v>248.28</v>
      </c>
      <c r="AM19" s="4">
        <v>243.28</v>
      </c>
      <c r="AN19" s="4">
        <v>0</v>
      </c>
      <c r="AO19" s="4">
        <v>115.6</v>
      </c>
      <c r="AP19" s="4">
        <v>176.4</v>
      </c>
      <c r="AQ19" s="4">
        <v>16.434000000000001</v>
      </c>
      <c r="AR19" s="4">
        <v>17.64</v>
      </c>
      <c r="AS19" s="4">
        <v>0</v>
      </c>
      <c r="AT19" s="4">
        <v>176.4</v>
      </c>
      <c r="AU19" s="4">
        <v>16.43</v>
      </c>
      <c r="AV19" s="4">
        <v>248.28</v>
      </c>
      <c r="AW19" s="4">
        <v>17.32</v>
      </c>
      <c r="AX19" s="4">
        <v>16.440000000000001</v>
      </c>
      <c r="AY19" s="4">
        <v>17.64</v>
      </c>
      <c r="AZ19" s="4">
        <v>0</v>
      </c>
      <c r="BA19" s="4">
        <v>16.440000000000001</v>
      </c>
      <c r="BB19" s="4">
        <v>0</v>
      </c>
      <c r="BC19" s="4">
        <v>16.434000000000001</v>
      </c>
      <c r="BD19" s="4">
        <v>15.16</v>
      </c>
      <c r="BE19" s="4">
        <v>0</v>
      </c>
      <c r="BF19" s="4">
        <v>0</v>
      </c>
      <c r="BG19" s="4">
        <v>0</v>
      </c>
      <c r="BH19" s="4">
        <v>0</v>
      </c>
      <c r="BI19" s="4">
        <v>110</v>
      </c>
      <c r="BJ19" s="4">
        <v>781.01199999999994</v>
      </c>
      <c r="BK19" s="4">
        <v>28</v>
      </c>
      <c r="BL19" s="4">
        <v>22.24</v>
      </c>
      <c r="BM19" s="4">
        <v>334.452</v>
      </c>
      <c r="BN19" s="4">
        <v>29</v>
      </c>
      <c r="BO19" s="4">
        <v>328.20299999999997</v>
      </c>
      <c r="BP19" s="4">
        <v>0</v>
      </c>
      <c r="BQ19" s="4">
        <v>35.563000000000002</v>
      </c>
    </row>
    <row r="20" spans="2:69" x14ac:dyDescent="0.25">
      <c r="B20" s="1">
        <f t="shared" si="0"/>
        <v>2036</v>
      </c>
      <c r="C20" s="4">
        <v>211.053</v>
      </c>
      <c r="D20" s="4">
        <v>250.68</v>
      </c>
      <c r="E20" s="4">
        <v>67.16</v>
      </c>
      <c r="F20" s="4">
        <v>0</v>
      </c>
      <c r="G20" s="4">
        <v>0</v>
      </c>
      <c r="H20" s="4">
        <v>0</v>
      </c>
      <c r="I20" s="4">
        <v>108.495</v>
      </c>
      <c r="J20" s="4">
        <v>19.8</v>
      </c>
      <c r="K20" s="4">
        <v>0</v>
      </c>
      <c r="L20" s="4">
        <v>0</v>
      </c>
      <c r="M20" s="4">
        <v>0</v>
      </c>
      <c r="N20" s="4">
        <v>211.04</v>
      </c>
      <c r="O20" s="4">
        <v>300.93700000000001</v>
      </c>
      <c r="P20" s="4">
        <v>0</v>
      </c>
      <c r="Q20" s="4">
        <v>0</v>
      </c>
      <c r="R20" s="4">
        <v>404.45000000000005</v>
      </c>
      <c r="S20" s="4">
        <v>307.76499999999999</v>
      </c>
      <c r="T20" s="4">
        <v>0</v>
      </c>
      <c r="U20" s="4">
        <v>0</v>
      </c>
      <c r="V20" s="4">
        <v>266.58</v>
      </c>
      <c r="X20" s="4">
        <v>268.29199999999997</v>
      </c>
      <c r="Y20" s="4">
        <v>151.63999999999999</v>
      </c>
      <c r="Z20" s="4">
        <v>32.479999999999997</v>
      </c>
      <c r="AA20" s="4">
        <v>242.76</v>
      </c>
      <c r="AB20" s="4">
        <v>113.96</v>
      </c>
      <c r="AC20" s="4">
        <v>231.44</v>
      </c>
      <c r="AD20" s="4">
        <v>208.732</v>
      </c>
      <c r="AE20" s="4">
        <v>208</v>
      </c>
      <c r="AF20" s="4">
        <v>196.78299999999999</v>
      </c>
      <c r="AH20" s="4">
        <v>115.12</v>
      </c>
      <c r="AI20" s="4">
        <v>160.28</v>
      </c>
      <c r="AJ20" s="4">
        <v>160.28</v>
      </c>
      <c r="AK20" s="4">
        <v>247.76</v>
      </c>
      <c r="AL20" s="4">
        <v>247.76</v>
      </c>
      <c r="AM20" s="4">
        <v>242.76</v>
      </c>
      <c r="AN20" s="4">
        <v>0</v>
      </c>
      <c r="AO20" s="4">
        <v>115.12</v>
      </c>
      <c r="AP20" s="4">
        <v>160.28</v>
      </c>
      <c r="AQ20" s="4">
        <v>9</v>
      </c>
      <c r="AR20" s="4">
        <v>0</v>
      </c>
      <c r="AS20" s="4">
        <v>0</v>
      </c>
      <c r="AT20" s="4">
        <v>160.28</v>
      </c>
      <c r="AU20" s="4">
        <v>9</v>
      </c>
      <c r="AV20" s="4">
        <v>247.76</v>
      </c>
      <c r="AW20" s="4">
        <v>0</v>
      </c>
      <c r="AX20" s="4">
        <v>9.0399999999999991</v>
      </c>
      <c r="AY20" s="4">
        <v>0</v>
      </c>
      <c r="AZ20" s="4">
        <v>0</v>
      </c>
      <c r="BA20" s="4">
        <v>9.0399999999999991</v>
      </c>
      <c r="BB20" s="4">
        <v>0</v>
      </c>
      <c r="BC20" s="4">
        <v>9</v>
      </c>
      <c r="BD20" s="4">
        <v>9.48</v>
      </c>
      <c r="BE20" s="4">
        <v>0</v>
      </c>
      <c r="BF20" s="4">
        <v>300</v>
      </c>
      <c r="BG20" s="4">
        <v>0</v>
      </c>
      <c r="BH20" s="4">
        <v>0</v>
      </c>
      <c r="BI20" s="4">
        <v>90.04</v>
      </c>
      <c r="BJ20" s="4">
        <v>107.6</v>
      </c>
      <c r="BK20" s="4">
        <v>0</v>
      </c>
      <c r="BL20" s="4">
        <v>175</v>
      </c>
      <c r="BM20" s="4">
        <v>305.12</v>
      </c>
      <c r="BN20" s="4">
        <v>0</v>
      </c>
      <c r="BO20" s="4">
        <v>735.36300000000006</v>
      </c>
      <c r="BP20" s="4">
        <v>139.52000000000001</v>
      </c>
      <c r="BQ20" s="4">
        <v>11.411</v>
      </c>
    </row>
    <row r="21" spans="2:69" x14ac:dyDescent="0.25">
      <c r="B21" s="1">
        <f t="shared" si="0"/>
        <v>2037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229.63</v>
      </c>
      <c r="S21" s="4">
        <v>624.30099999999993</v>
      </c>
      <c r="T21" s="4">
        <v>0</v>
      </c>
      <c r="U21" s="4">
        <v>0</v>
      </c>
      <c r="V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119.72</v>
      </c>
      <c r="BI21" s="4">
        <v>0</v>
      </c>
      <c r="BJ21" s="4">
        <v>385.67</v>
      </c>
      <c r="BK21" s="4">
        <v>0</v>
      </c>
      <c r="BL21" s="4">
        <v>0</v>
      </c>
      <c r="BM21" s="4">
        <v>0</v>
      </c>
      <c r="BN21" s="4">
        <v>0</v>
      </c>
      <c r="BO21" s="4">
        <v>594.947</v>
      </c>
      <c r="BP21" s="4">
        <v>0</v>
      </c>
      <c r="BQ21" s="4">
        <v>0</v>
      </c>
    </row>
    <row r="22" spans="2:69" x14ac:dyDescent="0.25">
      <c r="B22" s="1">
        <f t="shared" si="0"/>
        <v>2038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240.25</v>
      </c>
      <c r="S22" s="4">
        <v>419.05</v>
      </c>
      <c r="T22" s="4">
        <v>0</v>
      </c>
      <c r="U22" s="4">
        <v>0</v>
      </c>
      <c r="V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315.18</v>
      </c>
      <c r="BK22" s="4">
        <v>0</v>
      </c>
      <c r="BL22" s="4">
        <v>0</v>
      </c>
      <c r="BM22" s="4">
        <v>0</v>
      </c>
      <c r="BN22" s="4">
        <v>0</v>
      </c>
      <c r="BO22" s="4">
        <v>942.15700000000004</v>
      </c>
      <c r="BP22" s="4">
        <v>0</v>
      </c>
      <c r="BQ22" s="4">
        <v>0</v>
      </c>
    </row>
    <row r="24" spans="2:69" x14ac:dyDescent="0.25">
      <c r="C24" s="8" t="s">
        <v>8</v>
      </c>
      <c r="D24" s="8" t="s">
        <v>0</v>
      </c>
      <c r="E24" s="8" t="s">
        <v>1</v>
      </c>
      <c r="F24" s="8" t="s">
        <v>2</v>
      </c>
      <c r="G24" s="8" t="s">
        <v>3</v>
      </c>
      <c r="H24" s="8" t="s">
        <v>4</v>
      </c>
      <c r="I24" s="8" t="s">
        <v>5</v>
      </c>
      <c r="J24" s="8" t="s">
        <v>6</v>
      </c>
      <c r="K24" s="8" t="s">
        <v>7</v>
      </c>
      <c r="L24" s="8" t="s">
        <v>15</v>
      </c>
      <c r="M24" s="8" t="s">
        <v>10</v>
      </c>
      <c r="N24" s="8" t="s">
        <v>16</v>
      </c>
      <c r="O24" s="8" t="s">
        <v>17</v>
      </c>
      <c r="P24" s="8" t="s">
        <v>18</v>
      </c>
      <c r="Q24" s="8" t="s">
        <v>19</v>
      </c>
      <c r="R24" s="8" t="s">
        <v>20</v>
      </c>
      <c r="S24" s="8" t="s">
        <v>21</v>
      </c>
      <c r="T24" s="8" t="s">
        <v>22</v>
      </c>
      <c r="U24" s="8" t="s">
        <v>23</v>
      </c>
      <c r="V24" s="8" t="s">
        <v>24</v>
      </c>
      <c r="W24" s="8" t="s">
        <v>25</v>
      </c>
      <c r="X24" s="8" t="s">
        <v>26</v>
      </c>
      <c r="Y24" s="8" t="s">
        <v>27</v>
      </c>
      <c r="Z24" s="8" t="s">
        <v>29</v>
      </c>
      <c r="AA24" s="8" t="s">
        <v>30</v>
      </c>
      <c r="AB24" s="8" t="s">
        <v>31</v>
      </c>
      <c r="AC24" s="8" t="s">
        <v>32</v>
      </c>
      <c r="AD24" s="8" t="s">
        <v>33</v>
      </c>
      <c r="AE24" s="8" t="s">
        <v>34</v>
      </c>
      <c r="AF24" s="8" t="s">
        <v>35</v>
      </c>
      <c r="AG24" s="8" t="s">
        <v>36</v>
      </c>
      <c r="AH24" s="8" t="s">
        <v>38</v>
      </c>
      <c r="AI24" s="8" t="s">
        <v>39</v>
      </c>
      <c r="AJ24" s="8" t="s">
        <v>40</v>
      </c>
      <c r="AK24" s="8" t="s">
        <v>41</v>
      </c>
      <c r="AL24" s="8" t="s">
        <v>43</v>
      </c>
      <c r="AM24" s="8" t="s">
        <v>44</v>
      </c>
      <c r="AN24" s="8" t="s">
        <v>49</v>
      </c>
      <c r="AO24" s="8" t="s">
        <v>45</v>
      </c>
      <c r="AP24" s="8" t="s">
        <v>46</v>
      </c>
      <c r="AQ24" s="8" t="s">
        <v>50</v>
      </c>
      <c r="AR24" s="8" t="s">
        <v>51</v>
      </c>
      <c r="AS24" s="8" t="s">
        <v>52</v>
      </c>
      <c r="AT24" s="8" t="s">
        <v>47</v>
      </c>
      <c r="AU24" s="8" t="s">
        <v>53</v>
      </c>
      <c r="AV24" s="8" t="s">
        <v>48</v>
      </c>
      <c r="AW24" s="8" t="s">
        <v>54</v>
      </c>
      <c r="AX24" s="8" t="s">
        <v>55</v>
      </c>
      <c r="AY24" s="8" t="s">
        <v>56</v>
      </c>
      <c r="AZ24" s="8" t="s">
        <v>81</v>
      </c>
      <c r="BA24" s="8" t="s">
        <v>82</v>
      </c>
      <c r="BB24" s="8" t="s">
        <v>83</v>
      </c>
      <c r="BC24" s="8" t="s">
        <v>84</v>
      </c>
      <c r="BD24" s="8" t="s">
        <v>57</v>
      </c>
      <c r="BE24" s="8" t="s">
        <v>58</v>
      </c>
      <c r="BF24" s="8" t="s">
        <v>59</v>
      </c>
      <c r="BG24" s="8" t="s">
        <v>60</v>
      </c>
      <c r="BH24" s="8" t="s">
        <v>61</v>
      </c>
      <c r="BI24" s="8" t="s">
        <v>62</v>
      </c>
      <c r="BJ24" s="8" t="s">
        <v>63</v>
      </c>
      <c r="BK24" s="8" t="s">
        <v>64</v>
      </c>
      <c r="BL24" s="8" t="s">
        <v>65</v>
      </c>
      <c r="BM24" s="8" t="s">
        <v>66</v>
      </c>
      <c r="BN24" s="8" t="s">
        <v>67</v>
      </c>
      <c r="BO24" s="8" t="s">
        <v>68</v>
      </c>
      <c r="BP24" s="8" t="s">
        <v>28</v>
      </c>
      <c r="BQ24" s="8" t="s">
        <v>69</v>
      </c>
    </row>
    <row r="25" spans="2:69" x14ac:dyDescent="0.25">
      <c r="B25" s="1" t="s">
        <v>77</v>
      </c>
      <c r="C25" s="4">
        <f>IFERROR(AVERAGE(C3:C8),0)</f>
        <v>236.00316666666666</v>
      </c>
      <c r="D25" s="4">
        <f t="shared" ref="D25:BQ25" si="1">IFERROR(AVERAGE(D3:D8),0)</f>
        <v>235.65733333333333</v>
      </c>
      <c r="E25" s="4">
        <f t="shared" si="1"/>
        <v>232.21333333333337</v>
      </c>
      <c r="F25" s="4">
        <f t="shared" si="1"/>
        <v>238.12916666666663</v>
      </c>
      <c r="G25" s="4">
        <f t="shared" si="1"/>
        <v>210.95583333333332</v>
      </c>
      <c r="H25" s="4">
        <f t="shared" si="1"/>
        <v>234.85833333333335</v>
      </c>
      <c r="I25" s="4">
        <f t="shared" si="1"/>
        <v>216.75800000000001</v>
      </c>
      <c r="J25" s="4">
        <f t="shared" si="1"/>
        <v>236.02666666666664</v>
      </c>
      <c r="K25" s="4">
        <f>IFERROR(AVERAGE(K3:K8),0)</f>
        <v>234.68033333333335</v>
      </c>
      <c r="L25" s="4">
        <f t="shared" si="1"/>
        <v>224.16416666666666</v>
      </c>
      <c r="M25" s="4">
        <f t="shared" si="1"/>
        <v>228.37633333333329</v>
      </c>
      <c r="N25" s="4">
        <f t="shared" si="1"/>
        <v>232.68899999999999</v>
      </c>
      <c r="O25" s="4">
        <f t="shared" si="1"/>
        <v>235.16399999999999</v>
      </c>
      <c r="P25" s="4">
        <f t="shared" si="1"/>
        <v>269.57649999999995</v>
      </c>
      <c r="Q25" s="4">
        <f t="shared" si="1"/>
        <v>197.05066666666667</v>
      </c>
      <c r="R25" s="4">
        <f t="shared" si="1"/>
        <v>240.82666666666668</v>
      </c>
      <c r="S25" s="4">
        <f t="shared" si="1"/>
        <v>172.94200000000001</v>
      </c>
      <c r="T25" s="4">
        <f t="shared" si="1"/>
        <v>39.756499999999996</v>
      </c>
      <c r="U25" s="4">
        <f t="shared" si="1"/>
        <v>248.07749999999996</v>
      </c>
      <c r="V25" s="4">
        <f t="shared" si="1"/>
        <v>227.59833333333333</v>
      </c>
      <c r="W25" s="4"/>
      <c r="X25" s="4">
        <f t="shared" si="1"/>
        <v>241.42650000000003</v>
      </c>
      <c r="Y25" s="4">
        <f t="shared" si="1"/>
        <v>222.31916666666666</v>
      </c>
      <c r="Z25" s="4">
        <f t="shared" si="1"/>
        <v>232.69166666666669</v>
      </c>
      <c r="AA25" s="4">
        <f t="shared" si="1"/>
        <v>227.68166666666664</v>
      </c>
      <c r="AB25" s="4">
        <f t="shared" si="1"/>
        <v>212.71083333333331</v>
      </c>
      <c r="AC25" s="4">
        <f t="shared" si="1"/>
        <v>228.95933333333335</v>
      </c>
      <c r="AD25" s="4">
        <f t="shared" si="1"/>
        <v>232.69266666666667</v>
      </c>
      <c r="AE25" s="4">
        <f t="shared" si="1"/>
        <v>226.61916666666664</v>
      </c>
      <c r="AF25" s="4">
        <f t="shared" si="1"/>
        <v>211.62850000000003</v>
      </c>
      <c r="AG25" s="4"/>
      <c r="AH25" s="4">
        <f t="shared" si="1"/>
        <v>211.54916666666665</v>
      </c>
      <c r="AI25" s="4">
        <f t="shared" si="1"/>
        <v>208.03333333333333</v>
      </c>
      <c r="AJ25" s="4">
        <f t="shared" si="1"/>
        <v>208.03333333333333</v>
      </c>
      <c r="AK25" s="4">
        <f t="shared" si="1"/>
        <v>232.68999999999997</v>
      </c>
      <c r="AL25" s="4">
        <f t="shared" si="1"/>
        <v>232.68999999999997</v>
      </c>
      <c r="AM25" s="4">
        <f t="shared" si="1"/>
        <v>227.68166666666664</v>
      </c>
      <c r="AN25" s="4">
        <f t="shared" si="1"/>
        <v>198.54249999999999</v>
      </c>
      <c r="AO25" s="4">
        <f t="shared" si="1"/>
        <v>211.54916666666665</v>
      </c>
      <c r="AP25" s="4">
        <f t="shared" si="1"/>
        <v>208.03333333333333</v>
      </c>
      <c r="AQ25" s="4">
        <f t="shared" si="1"/>
        <v>198.31299999999999</v>
      </c>
      <c r="AR25" s="4">
        <f t="shared" si="1"/>
        <v>204.34416666666667</v>
      </c>
      <c r="AS25" s="4">
        <f t="shared" si="1"/>
        <v>204.29</v>
      </c>
      <c r="AT25" s="4">
        <f t="shared" si="1"/>
        <v>208.03333333333333</v>
      </c>
      <c r="AU25" s="4">
        <f t="shared" si="1"/>
        <v>198.31299999999999</v>
      </c>
      <c r="AV25" s="4">
        <f t="shared" si="1"/>
        <v>232.68999999999997</v>
      </c>
      <c r="AW25" s="4">
        <f t="shared" si="1"/>
        <v>202.61916666666664</v>
      </c>
      <c r="AX25" s="4">
        <f t="shared" si="1"/>
        <v>198.36249999999998</v>
      </c>
      <c r="AY25" s="4">
        <f t="shared" si="1"/>
        <v>204.34416666666667</v>
      </c>
      <c r="AZ25" s="4">
        <f t="shared" si="1"/>
        <v>204.29</v>
      </c>
      <c r="BA25" s="4">
        <f t="shared" si="1"/>
        <v>198.35766666666666</v>
      </c>
      <c r="BB25" s="4">
        <f t="shared" si="1"/>
        <v>198.54249999999999</v>
      </c>
      <c r="BC25" s="4">
        <f t="shared" si="1"/>
        <v>198.31299999999999</v>
      </c>
      <c r="BD25" s="4">
        <f t="shared" si="1"/>
        <v>204.11333333333332</v>
      </c>
      <c r="BE25" s="4">
        <f t="shared" si="1"/>
        <v>75.688000000000002</v>
      </c>
      <c r="BF25" s="4">
        <f t="shared" si="1"/>
        <v>76.793333333333337</v>
      </c>
      <c r="BG25" s="4">
        <f t="shared" si="1"/>
        <v>201.41083333333333</v>
      </c>
      <c r="BH25" s="4">
        <f t="shared" si="1"/>
        <v>110.77933333333333</v>
      </c>
      <c r="BI25" s="4">
        <f t="shared" si="1"/>
        <v>271.51333333333332</v>
      </c>
      <c r="BJ25" s="4">
        <f t="shared" si="1"/>
        <v>565.13083333333327</v>
      </c>
      <c r="BK25" s="4">
        <f t="shared" si="1"/>
        <v>201.172</v>
      </c>
      <c r="BL25" s="4">
        <f t="shared" si="1"/>
        <v>203.02416666666667</v>
      </c>
      <c r="BM25" s="4">
        <f t="shared" si="1"/>
        <v>197.32033333333334</v>
      </c>
      <c r="BN25" s="4">
        <f t="shared" si="1"/>
        <v>200.04249999999999</v>
      </c>
      <c r="BO25" s="4">
        <f t="shared" si="1"/>
        <v>172.82516666666666</v>
      </c>
      <c r="BP25" s="4">
        <f t="shared" si="1"/>
        <v>200.9555</v>
      </c>
      <c r="BQ25" s="4">
        <f t="shared" si="1"/>
        <v>203.8931666666667</v>
      </c>
    </row>
    <row r="26" spans="2:69" x14ac:dyDescent="0.25">
      <c r="B26" s="1" t="s">
        <v>78</v>
      </c>
      <c r="C26" s="4">
        <f>IFERROR(AVERAGE(C9:C11),0)</f>
        <v>272.738</v>
      </c>
      <c r="D26" s="4">
        <f t="shared" ref="D26:BQ26" si="2">IFERROR(AVERAGE(D9:D11),0)</f>
        <v>269.88133333333332</v>
      </c>
      <c r="E26" s="4">
        <f t="shared" si="2"/>
        <v>249.24166666666665</v>
      </c>
      <c r="F26" s="4">
        <f t="shared" si="2"/>
        <v>296.40000000000003</v>
      </c>
      <c r="G26" s="4">
        <f t="shared" si="2"/>
        <v>134.26833333333335</v>
      </c>
      <c r="H26" s="4">
        <f t="shared" si="2"/>
        <v>265.18</v>
      </c>
      <c r="I26" s="4">
        <f t="shared" si="2"/>
        <v>164.06100000000001</v>
      </c>
      <c r="J26" s="4">
        <f t="shared" si="2"/>
        <v>271.92166666666668</v>
      </c>
      <c r="K26" s="4">
        <f>IFERROR(AVERAGE(K9:K11),0)</f>
        <v>263.84366666666665</v>
      </c>
      <c r="L26" s="4">
        <f t="shared" si="2"/>
        <v>210.99666666666667</v>
      </c>
      <c r="M26" s="4">
        <f t="shared" si="2"/>
        <v>226.02666666666664</v>
      </c>
      <c r="N26" s="4">
        <f t="shared" si="2"/>
        <v>259.66666666666669</v>
      </c>
      <c r="O26" s="4">
        <f t="shared" si="2"/>
        <v>266.92900000000003</v>
      </c>
      <c r="P26" s="4">
        <f t="shared" si="2"/>
        <v>407.31766666666664</v>
      </c>
      <c r="Q26" s="4">
        <f t="shared" si="2"/>
        <v>335.82666666666665</v>
      </c>
      <c r="R26" s="4">
        <f t="shared" si="2"/>
        <v>294.79833333333335</v>
      </c>
      <c r="S26" s="4">
        <f t="shared" si="2"/>
        <v>275.5746666666667</v>
      </c>
      <c r="T26" s="4">
        <f t="shared" si="2"/>
        <v>90.866666666666674</v>
      </c>
      <c r="U26" s="4">
        <f t="shared" si="2"/>
        <v>251.25833333333333</v>
      </c>
      <c r="V26" s="4">
        <f t="shared" si="2"/>
        <v>244.54999999999998</v>
      </c>
      <c r="W26" s="4"/>
      <c r="X26" s="4">
        <f t="shared" si="2"/>
        <v>264.87399999999997</v>
      </c>
      <c r="Y26" s="4">
        <f t="shared" si="2"/>
        <v>278.52666666666664</v>
      </c>
      <c r="Z26" s="4">
        <f t="shared" si="2"/>
        <v>261.91333333333336</v>
      </c>
      <c r="AA26" s="4">
        <f t="shared" si="2"/>
        <v>231.81333333333336</v>
      </c>
      <c r="AB26" s="4">
        <f t="shared" si="2"/>
        <v>139.79333333333332</v>
      </c>
      <c r="AC26" s="4">
        <f t="shared" si="2"/>
        <v>237.26833333333335</v>
      </c>
      <c r="AD26" s="4">
        <f t="shared" si="2"/>
        <v>259.66899999999998</v>
      </c>
      <c r="AE26" s="4">
        <f t="shared" si="2"/>
        <v>223.12833333333333</v>
      </c>
      <c r="AF26" s="4">
        <f t="shared" si="2"/>
        <v>86.726333333333329</v>
      </c>
      <c r="AG26" s="4"/>
      <c r="AH26" s="4">
        <f t="shared" si="2"/>
        <v>132.62</v>
      </c>
      <c r="AI26" s="4">
        <f t="shared" si="2"/>
        <v>111.39233333333334</v>
      </c>
      <c r="AJ26" s="4">
        <f t="shared" si="2"/>
        <v>111.39233333333334</v>
      </c>
      <c r="AK26" s="4">
        <f t="shared" si="2"/>
        <v>259.09333333333331</v>
      </c>
      <c r="AL26" s="4">
        <f t="shared" si="2"/>
        <v>259.09333333333331</v>
      </c>
      <c r="AM26" s="4">
        <f t="shared" si="2"/>
        <v>231.81333333333336</v>
      </c>
      <c r="AN26" s="4">
        <f t="shared" si="2"/>
        <v>416.91333333333324</v>
      </c>
      <c r="AO26" s="4">
        <f t="shared" si="2"/>
        <v>132.62</v>
      </c>
      <c r="AP26" s="4">
        <f t="shared" si="2"/>
        <v>111.39233333333334</v>
      </c>
      <c r="AQ26" s="4">
        <f t="shared" si="2"/>
        <v>53.561666666666667</v>
      </c>
      <c r="AR26" s="4">
        <f t="shared" si="2"/>
        <v>83.366666666666674</v>
      </c>
      <c r="AS26" s="4">
        <f t="shared" si="2"/>
        <v>83.05</v>
      </c>
      <c r="AT26" s="4">
        <f t="shared" si="2"/>
        <v>111.39233333333334</v>
      </c>
      <c r="AU26" s="4">
        <f t="shared" si="2"/>
        <v>53.561666666666667</v>
      </c>
      <c r="AV26" s="4">
        <f t="shared" si="2"/>
        <v>259.09333333333331</v>
      </c>
      <c r="AW26" s="4">
        <f t="shared" si="2"/>
        <v>73.041666666666671</v>
      </c>
      <c r="AX26" s="4">
        <f t="shared" si="2"/>
        <v>53.633333333333333</v>
      </c>
      <c r="AY26" s="4">
        <f t="shared" si="2"/>
        <v>83.366666666666674</v>
      </c>
      <c r="AZ26" s="4">
        <f t="shared" si="2"/>
        <v>83.05</v>
      </c>
      <c r="BA26" s="4">
        <f t="shared" si="2"/>
        <v>53.633333333333333</v>
      </c>
      <c r="BB26" s="4">
        <f t="shared" si="2"/>
        <v>416.91333333333324</v>
      </c>
      <c r="BC26" s="4">
        <f t="shared" si="2"/>
        <v>53.561666666666667</v>
      </c>
      <c r="BD26" s="4">
        <f t="shared" si="2"/>
        <v>80.641666666666666</v>
      </c>
      <c r="BE26" s="4">
        <f t="shared" si="2"/>
        <v>0</v>
      </c>
      <c r="BF26" s="4">
        <f t="shared" si="2"/>
        <v>0</v>
      </c>
      <c r="BG26" s="4">
        <f t="shared" si="2"/>
        <v>32.366666666666667</v>
      </c>
      <c r="BH26" s="4">
        <f t="shared" si="2"/>
        <v>22.256666666666664</v>
      </c>
      <c r="BI26" s="4">
        <f t="shared" si="2"/>
        <v>180.81166666666664</v>
      </c>
      <c r="BJ26" s="4">
        <f t="shared" si="2"/>
        <v>982.48766666666677</v>
      </c>
      <c r="BK26" s="4">
        <f t="shared" si="2"/>
        <v>71.3</v>
      </c>
      <c r="BL26" s="4">
        <f t="shared" si="2"/>
        <v>75.566666666666663</v>
      </c>
      <c r="BM26" s="4">
        <f t="shared" si="2"/>
        <v>77.543999999999997</v>
      </c>
      <c r="BN26" s="4">
        <f t="shared" si="2"/>
        <v>56.241666666666674</v>
      </c>
      <c r="BO26" s="4">
        <f t="shared" si="2"/>
        <v>3.903</v>
      </c>
      <c r="BP26" s="4">
        <f t="shared" si="2"/>
        <v>68.997</v>
      </c>
      <c r="BQ26" s="4">
        <f t="shared" si="2"/>
        <v>79.319333333333333</v>
      </c>
    </row>
    <row r="27" spans="2:69" x14ac:dyDescent="0.25">
      <c r="B27" s="1" t="s">
        <v>11</v>
      </c>
      <c r="C27" s="4">
        <f t="shared" ref="C27:Q27" si="3">IFERROR(AVERAGE(C12:C22),0)</f>
        <v>265.83654545454544</v>
      </c>
      <c r="D27" s="4">
        <f t="shared" si="3"/>
        <v>287.37454545454551</v>
      </c>
      <c r="E27" s="4">
        <f t="shared" si="3"/>
        <v>213.65863636363636</v>
      </c>
      <c r="F27" s="4">
        <f t="shared" si="3"/>
        <v>164.64681818181819</v>
      </c>
      <c r="G27" s="4">
        <f t="shared" si="3"/>
        <v>101.5031818181818</v>
      </c>
      <c r="H27" s="4">
        <f t="shared" si="3"/>
        <v>188.67818181818183</v>
      </c>
      <c r="I27" s="4">
        <f t="shared" si="3"/>
        <v>177.8000909090909</v>
      </c>
      <c r="J27" s="4">
        <f t="shared" si="3"/>
        <v>204.39409090909092</v>
      </c>
      <c r="K27" s="4">
        <f t="shared" si="3"/>
        <v>209.4145454545455</v>
      </c>
      <c r="L27" s="4">
        <f t="shared" si="3"/>
        <v>147.9190909090909</v>
      </c>
      <c r="M27" s="4">
        <f t="shared" si="3"/>
        <v>198.84872727272725</v>
      </c>
      <c r="N27" s="4">
        <f t="shared" si="3"/>
        <v>261.60818181818178</v>
      </c>
      <c r="O27" s="4">
        <f t="shared" si="3"/>
        <v>315.43345454545448</v>
      </c>
      <c r="P27" s="4">
        <f t="shared" si="3"/>
        <v>263.38672727272728</v>
      </c>
      <c r="Q27" s="4">
        <f t="shared" si="3"/>
        <v>30.123636363636365</v>
      </c>
      <c r="R27" s="4">
        <f t="shared" ref="R27:V27" si="4">IFERROR(AVERAGE(R12:R22),0)</f>
        <v>221.49136363636362</v>
      </c>
      <c r="S27" s="4">
        <f t="shared" si="4"/>
        <v>438.08027272727281</v>
      </c>
      <c r="T27" s="4">
        <f t="shared" si="4"/>
        <v>105.34145454545455</v>
      </c>
      <c r="U27" s="4">
        <f>IFERROR(AVERAGE(U12:U22),0)</f>
        <v>0</v>
      </c>
      <c r="V27" s="4">
        <f t="shared" si="4"/>
        <v>288.87954545454539</v>
      </c>
      <c r="W27" s="4"/>
      <c r="X27" s="4">
        <f t="shared" ref="X27:AV27" si="5">IFERROR(AVERAGE(X12:X22),0)</f>
        <v>293.95827272727269</v>
      </c>
      <c r="Y27" s="4">
        <f t="shared" si="5"/>
        <v>215.91181818181815</v>
      </c>
      <c r="Z27" s="4">
        <f t="shared" si="5"/>
        <v>195.19636363636366</v>
      </c>
      <c r="AA27" s="4">
        <f t="shared" si="5"/>
        <v>263.36681818181819</v>
      </c>
      <c r="AB27" s="4">
        <f t="shared" si="5"/>
        <v>168.69399999999999</v>
      </c>
      <c r="AC27" s="4">
        <f t="shared" si="5"/>
        <v>261.43818181818182</v>
      </c>
      <c r="AD27" s="4">
        <f t="shared" si="5"/>
        <v>263.24545454545455</v>
      </c>
      <c r="AE27" s="4">
        <f t="shared" si="5"/>
        <v>329.88836363636358</v>
      </c>
      <c r="AF27" s="4">
        <f t="shared" si="5"/>
        <v>267.24590909090909</v>
      </c>
      <c r="AG27" s="4"/>
      <c r="AH27" s="4">
        <f t="shared" si="5"/>
        <v>176.65636363636366</v>
      </c>
      <c r="AI27" s="4">
        <f t="shared" si="5"/>
        <v>254.99054545454547</v>
      </c>
      <c r="AJ27" s="4">
        <f t="shared" si="5"/>
        <v>254.99054545454547</v>
      </c>
      <c r="AK27" s="4">
        <f t="shared" si="5"/>
        <v>277.26863636363635</v>
      </c>
      <c r="AL27" s="4">
        <f t="shared" si="5"/>
        <v>277.26863636363635</v>
      </c>
      <c r="AM27" s="4">
        <f t="shared" si="5"/>
        <v>263.36681818181819</v>
      </c>
      <c r="AN27" s="4">
        <f t="shared" ref="AN27" si="6">IFERROR(AVERAGE(AN12:AN22),0)</f>
        <v>136.0063636363636</v>
      </c>
      <c r="AO27" s="4">
        <f t="shared" si="5"/>
        <v>176.65636363636366</v>
      </c>
      <c r="AP27" s="4">
        <f t="shared" si="5"/>
        <v>254.99054545454547</v>
      </c>
      <c r="AQ27" s="4">
        <f t="shared" ref="AQ27" si="7">IFERROR(AVERAGE(AQ12:AQ22),0)</f>
        <v>86.596181818181819</v>
      </c>
      <c r="AR27" s="4">
        <f t="shared" ref="AR27:AS27" si="8">IFERROR(AVERAGE(AR12:AR22),0)</f>
        <v>98.676818181818192</v>
      </c>
      <c r="AS27" s="4">
        <f t="shared" si="8"/>
        <v>99.720454545454558</v>
      </c>
      <c r="AT27" s="4">
        <f t="shared" si="5"/>
        <v>254.99054545454547</v>
      </c>
      <c r="AU27" s="4">
        <f t="shared" ref="AU27" si="9">IFERROR(AVERAGE(AU12:AU22),0)</f>
        <v>86.595818181818174</v>
      </c>
      <c r="AV27" s="4">
        <f t="shared" si="5"/>
        <v>277.26863636363635</v>
      </c>
      <c r="AW27" s="4">
        <f t="shared" ref="AW27:BC27" si="10">IFERROR(AVERAGE(AW12:AW22),0)</f>
        <v>103.68954545454544</v>
      </c>
      <c r="AX27" s="4">
        <f t="shared" si="10"/>
        <v>106.95027272727275</v>
      </c>
      <c r="AY27" s="4">
        <f t="shared" si="10"/>
        <v>98.676818181818192</v>
      </c>
      <c r="AZ27" s="4">
        <f t="shared" si="10"/>
        <v>99.720454545454558</v>
      </c>
      <c r="BA27" s="4">
        <f t="shared" si="10"/>
        <v>106.94809090909092</v>
      </c>
      <c r="BB27" s="4">
        <f t="shared" si="10"/>
        <v>136.0063636363636</v>
      </c>
      <c r="BC27" s="4">
        <f t="shared" si="10"/>
        <v>86.596181818181819</v>
      </c>
      <c r="BD27" s="4">
        <f t="shared" ref="BD27:BQ27" si="11">IFERROR(AVERAGE(BD12:BD22),0)</f>
        <v>100.09045454545453</v>
      </c>
      <c r="BE27" s="4">
        <f t="shared" si="11"/>
        <v>2.6763636363636363</v>
      </c>
      <c r="BF27" s="4">
        <f t="shared" si="11"/>
        <v>30.767272727272726</v>
      </c>
      <c r="BG27" s="4">
        <f t="shared" si="11"/>
        <v>0</v>
      </c>
      <c r="BH27" s="4">
        <f t="shared" si="11"/>
        <v>58.43363636363636</v>
      </c>
      <c r="BI27" s="4">
        <f t="shared" si="11"/>
        <v>164.62090909090909</v>
      </c>
      <c r="BJ27" s="4">
        <f t="shared" si="11"/>
        <v>574.98790909090906</v>
      </c>
      <c r="BK27" s="4">
        <f t="shared" si="11"/>
        <v>93.99318181818181</v>
      </c>
      <c r="BL27" s="4">
        <f t="shared" si="11"/>
        <v>125.78363636363638</v>
      </c>
      <c r="BM27" s="4">
        <f t="shared" si="11"/>
        <v>178.583</v>
      </c>
      <c r="BN27" s="4">
        <f t="shared" si="11"/>
        <v>90.063636363636363</v>
      </c>
      <c r="BO27" s="4">
        <f t="shared" si="11"/>
        <v>382.68990909090911</v>
      </c>
      <c r="BP27" s="4">
        <f t="shared" si="11"/>
        <v>101.46900000000001</v>
      </c>
      <c r="BQ27" s="4">
        <f t="shared" si="11"/>
        <v>102.57372727272728</v>
      </c>
    </row>
    <row r="28" spans="2:6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6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6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6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6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</row>
    <row r="46" spans="3:12" x14ac:dyDescent="0.25"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3:12" x14ac:dyDescent="0.25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3:12" x14ac:dyDescent="0.25"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3:12" x14ac:dyDescent="0.25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3:12" x14ac:dyDescent="0.2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x14ac:dyDescent="0.2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x14ac:dyDescent="0.25"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3:12" x14ac:dyDescent="0.25"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3:12" x14ac:dyDescent="0.25"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3:12" x14ac:dyDescent="0.25"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2" x14ac:dyDescent="0.25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3:12" x14ac:dyDescent="0.25"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3:12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3:12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3:12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3:12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3:12" x14ac:dyDescent="0.2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3:12" x14ac:dyDescent="0.25"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x14ac:dyDescent="0.25"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x14ac:dyDescent="0.25"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8" spans="2:12" x14ac:dyDescent="0.25"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x14ac:dyDescent="0.25"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Plot C</vt:lpstr>
      <vt:lpstr>Plot</vt:lpstr>
      <vt:lpstr>Summer</vt:lpstr>
      <vt:lpstr>Winter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2019-10-18T21:28:39Z</dcterms:created>
  <dcterms:modified xsi:type="dcterms:W3CDTF">2019-10-28T14:13:37Z</dcterms:modified>
</cp:coreProperties>
</file>